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tart Here" sheetId="1" r:id="rId5"/>
    <sheet state="visible" name="Fee Inventory" sheetId="2" r:id="rId6"/>
    <sheet state="visible" name="Unfunded Supports" sheetId="3" r:id="rId7"/>
    <sheet state="visible" name="Summary" sheetId="4" r:id="rId8"/>
  </sheets>
  <definedNames/>
  <calcPr/>
</workbook>
</file>

<file path=xl/sharedStrings.xml><?xml version="1.0" encoding="utf-8"?>
<sst xmlns="http://schemas.openxmlformats.org/spreadsheetml/2006/main" count="132" uniqueCount="127">
  <si>
    <t>Fee Inventory</t>
  </si>
  <si>
    <t>What Families Actually Pay</t>
  </si>
  <si>
    <t>Unfunded Supports</t>
  </si>
  <si>
    <t>Include costs families bear because you require them, such as uniforms or a required device, not only charges you invoice. Row 6 is an example.</t>
  </si>
  <si>
    <t>Summary</t>
  </si>
  <si>
    <t>The supports you would offer if the money existed. This is the list worth bringing to a scholarship organization.</t>
  </si>
  <si>
    <t>Enter enrollment and number of families. Everything else pulls from the other two tabs.</t>
  </si>
  <si>
    <t>Parish and Independent Schools  |  FundEDU  |  Version 1.0, August 2026</t>
  </si>
  <si>
    <t>#</t>
  </si>
  <si>
    <t>What you end up with</t>
  </si>
  <si>
    <t>Support or service</t>
  </si>
  <si>
    <t>Charge or required cost</t>
  </si>
  <si>
    <t>Students it would reach</t>
  </si>
  <si>
    <t>Students
charged</t>
  </si>
  <si>
    <t>Estimated annual cost
(total, not per student)</t>
  </si>
  <si>
    <t>Waived or
discounted</t>
  </si>
  <si>
    <t>Do you provide it now?</t>
  </si>
  <si>
    <t>Annual amount
per student</t>
  </si>
  <si>
    <t>Notes</t>
  </si>
  <si>
    <t>School
requires it?</t>
  </si>
  <si>
    <t>Enrollment</t>
  </si>
  <si>
    <t>School
provides it?</t>
  </si>
  <si>
    <t>Sort</t>
  </si>
  <si>
    <t>Three numbers and a list. What your school bills families across a year on top of tuition. How much of that you write off through waivers, sibling rates and hardship relief, and what families actually pay after those waivers, which is the number that matters most.</t>
  </si>
  <si>
    <t>ex</t>
  </si>
  <si>
    <t>Why Unfunded Supports matters</t>
  </si>
  <si>
    <t>Reading specialist hours (EXAMPLE - overwrite or delete)</t>
  </si>
  <si>
    <t>Technology fee (EXAMPLE - overwrite or delete)</t>
  </si>
  <si>
    <t>Total students, all grades. One building at a time.</t>
  </si>
  <si>
    <t xml:space="preserve">Most affordability conversations stop at tuition. Then a family gets billed across the rest of the year for registration, technology, athletics, retreats, aftercare, or the uniform requirement, while none of it appears in the number quoted in February. For a family already receiving tuition assistance, that second page could be the only remaining barrier. </t>
  </si>
  <si>
    <t>Filling it in</t>
  </si>
  <si>
    <t>Number of families</t>
  </si>
  <si>
    <t>Partially</t>
  </si>
  <si>
    <t>Two days per week; waitlist of 11</t>
  </si>
  <si>
    <t>Households, not students. Families with multiple children only count once.</t>
  </si>
  <si>
    <t>Yes</t>
  </si>
  <si>
    <t>Total waived or discounted</t>
  </si>
  <si>
    <t>Written off for families on full aid</t>
  </si>
  <si>
    <t>1.  Fee Inventory tab. Row 6 is a worked example showing the format. Overwrite it or delete it.</t>
  </si>
  <si>
    <t>Enrollment and billing</t>
  </si>
  <si>
    <t>2.  For each cost families face, enter the annual amount, how many students are charged, and the total you waive or discount across the year. Include things you require but never invoice, like uniforms or a required device.</t>
  </si>
  <si>
    <t>3.  Answer the two yes or no questions on each row. The Sort column fills itself.</t>
  </si>
  <si>
    <t>4.  Unfunded Supports tab. What you would offer if the money existed.</t>
  </si>
  <si>
    <t>5.  Summary tab. Enter enrollment and number of families. Everything else calculates.</t>
  </si>
  <si>
    <t>Optional. If you do not track relief line by line, put one annual figure here and leave that column blank.</t>
  </si>
  <si>
    <t>What it does not claim</t>
  </si>
  <si>
    <t>Nothing here tells you whether a particular charge qualifies for scholarship funding. Treasury has not published final rules and that question will be settled there rather than here. What the Sort column does is separate the costs your school requires or provides from the costs families run into on their own, which is a split that runs through the expense categories this program uses. Technology and internet access sit outside both groups, so treat those rows as their own case. The pre-filled list is a memory aid rather than a list of qualifying expenses, and some of it will likely land outside the final rules. Whether families where you are can use these scholarships at all also requires your state opting into the program.</t>
  </si>
  <si>
    <t>Total billed to families</t>
  </si>
  <si>
    <t>One building at a time. If you run several schools, fill in a copy for each and add the results up afterwards.</t>
  </si>
  <si>
    <t>Legend</t>
  </si>
  <si>
    <t xml:space="preserve">        Shaded cells are yours to fill in. Everything else is a label or a formula.</t>
  </si>
  <si>
    <t>Want a second set of eyes on your numbers?</t>
  </si>
  <si>
    <t>Book a free 20-minute Scholarship Revenue Review and we can talk about what these figures mean for your families ahead of 2027</t>
  </si>
  <si>
    <t>FundEDU  |  3900 Industrial Park Dr, Ste 8, Altoona, PA  |  info@fundedu.org  |  (814) 283-4338</t>
  </si>
  <si>
    <t>Before any relief is applied.</t>
  </si>
  <si>
    <t xml:space="preserve">     waived or discounted</t>
  </si>
  <si>
    <t>Full waivers, reduced rates and partial relief, as one annual figure.</t>
  </si>
  <si>
    <t>Net paid by families</t>
  </si>
  <si>
    <t>The number that matters here. What families carry after relief.</t>
  </si>
  <si>
    <t xml:space="preserve">     of which school requires or provides</t>
  </si>
  <si>
    <t>Application fee</t>
  </si>
  <si>
    <t xml:space="preserve">     of which not school-required or provided</t>
  </si>
  <si>
    <t>Total unfunded need</t>
  </si>
  <si>
    <t>Average per student</t>
  </si>
  <si>
    <t>Average per family</t>
  </si>
  <si>
    <t>An average, not a typical household. Use the range below alongside it.</t>
  </si>
  <si>
    <t xml:space="preserve">     floor: paid by every student</t>
  </si>
  <si>
    <t>Costs charged to the whole enrollment. Nobody pays less than this.</t>
  </si>
  <si>
    <t xml:space="preserve">     ceiling: a student who uses everything</t>
  </si>
  <si>
    <t>Every line added together. Almost nobody pays this, but somebody may come close.</t>
  </si>
  <si>
    <t>Set aside from the totals above</t>
  </si>
  <si>
    <t>Kept separate because they behave differently from the rest. Ask your advisors whether any belong in the figures above.</t>
  </si>
  <si>
    <t xml:space="preserve">     of which you provide nothing today</t>
  </si>
  <si>
    <t xml:space="preserve">     of which you provide partially today</t>
  </si>
  <si>
    <t>Students those supports would reach</t>
  </si>
  <si>
    <t>Registration or enrollment fee</t>
  </si>
  <si>
    <t>Counts a student once per listed support, so a child needing two is counted twice.</t>
  </si>
  <si>
    <t>Input check</t>
  </si>
  <si>
    <t>Tuition payment plan or management fee</t>
  </si>
  <si>
    <t>Data Check</t>
  </si>
  <si>
    <t xml:space="preserve">The two headline figures are deliberately not added together. Net paid by families is money your families already spend and would stop spending. Unfunded need is money nobody spends today. A scholarship organization might address either, but many are still in the planning process. </t>
  </si>
  <si>
    <t>Tuition insurance or refund plan</t>
  </si>
  <si>
    <t>Fundraising or volunteer-hour buyout</t>
  </si>
  <si>
    <t>FundEDU  |  info@fundedu.org  |  (814) 283-4338. This worksheet follows the expense categories this program uses and makes no judgment about eligibility.</t>
  </si>
  <si>
    <t>Instruction and materials</t>
  </si>
  <si>
    <t>Instructional materials or book fee</t>
  </si>
  <si>
    <t>Consumable supplies fee</t>
  </si>
  <si>
    <t>Science lab fee</t>
  </si>
  <si>
    <t>Art or music materials fee</t>
  </si>
  <si>
    <t>Standardized testing fee</t>
  </si>
  <si>
    <t>AP or dual enrollment exam fees</t>
  </si>
  <si>
    <t>Technology</t>
  </si>
  <si>
    <t>Technology fee</t>
  </si>
  <si>
    <t>Device purchase or lease (1:1 program)</t>
  </si>
  <si>
    <t>Device damage waiver</t>
  </si>
  <si>
    <t>Internet hotspot or connectivity</t>
  </si>
  <si>
    <t>Required clothing and equipment</t>
  </si>
  <si>
    <t>Daily uniform requirement (annual cost to family)</t>
  </si>
  <si>
    <t>Physical education uniform</t>
  </si>
  <si>
    <t>Athletics equipment</t>
  </si>
  <si>
    <t>Graduation regalia</t>
  </si>
  <si>
    <t>Activities, athletics and programs</t>
  </si>
  <si>
    <t>Athletic participation fee</t>
  </si>
  <si>
    <t>Individual sport fee</t>
  </si>
  <si>
    <t>Band or instrument rental</t>
  </si>
  <si>
    <t>Performing arts fee</t>
  </si>
  <si>
    <t>Club or activity dues</t>
  </si>
  <si>
    <t>Field trip fees</t>
  </si>
  <si>
    <t>Class retreat or class trip</t>
  </si>
  <si>
    <t>Sacramental program fees</t>
  </si>
  <si>
    <t>Yearbook</t>
  </si>
  <si>
    <t>Graduation fee</t>
  </si>
  <si>
    <t>Transportation, care and meals</t>
  </si>
  <si>
    <t>Bus or transportation fee</t>
  </si>
  <si>
    <t>Before-school care</t>
  </si>
  <si>
    <t>After-school care or extended day</t>
  </si>
  <si>
    <t>Summer program</t>
  </si>
  <si>
    <t>Lunch or meal program</t>
  </si>
  <si>
    <t>Room and board (boarding programs)</t>
  </si>
  <si>
    <t>Penalties, deposits and insurance</t>
  </si>
  <si>
    <t>Reported separately on the Summary</t>
  </si>
  <si>
    <t>Late payment or late pickup fees</t>
  </si>
  <si>
    <t>Re-enrollment deposit (usually credited to tuition)</t>
  </si>
  <si>
    <t>Student accident insurance</t>
  </si>
  <si>
    <t>Athletic physical or sports insurance</t>
  </si>
  <si>
    <t>Sum of costs listed above</t>
  </si>
  <si>
    <t>Reference only. No student pays every line, so this is not what a family owes. Out-of-scope section excluded.</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</si>
</sst>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0"/>
  </numFmts>
  <fonts count="17">
    <font>
      <sz val="11.0"/>
      <color theme="1"/>
      <name val="Calibri"/>
      <scheme val="minor"/>
    </font>
    <font>
      <b/>
      <sz val="16.0"/>
      <color rgb="FF2C5282"/>
      <name val="Calibri"/>
    </font>
    <font>
      <b/>
      <sz val="18.0"/>
      <color rgb="FF2C5282"/>
      <name val="Calibri"/>
    </font>
    <font>
      <i/>
      <sz val="10.0"/>
      <color rgb="FF44607F"/>
      <name val="Calibri"/>
    </font>
    <font>
      <b/>
      <sz val="10.0"/>
      <color rgb="FFFFFFFF"/>
      <name val="Calibri"/>
    </font>
    <font>
      <b/>
      <sz val="12.0"/>
      <color rgb="FF2C5282"/>
      <name val="Calibri"/>
    </font>
    <font>
      <sz val="10.0"/>
      <color rgb="FF1A1A1A"/>
      <name val="Calibri"/>
    </font>
    <font>
      <i/>
      <sz val="10.0"/>
      <color rgb="FF6B7A8D"/>
      <name val="Calibri"/>
    </font>
    <font>
      <b/>
      <sz val="11.0"/>
      <color rgb="FF1A1A1A"/>
      <name val="Calibri"/>
    </font>
    <font>
      <i/>
      <sz val="9.0"/>
      <color rgb="FF6B7A8D"/>
      <name val="Calibri"/>
    </font>
    <font>
      <sz val="9.0"/>
      <color rgb="FF6B7A8D"/>
      <name val="Calibri"/>
    </font>
    <font>
      <sz val="11.0"/>
      <color theme="1"/>
      <name val="Calibri"/>
    </font>
    <font>
      <b/>
      <sz val="10.0"/>
      <color rgb="FF44607F"/>
      <name val="Calibri"/>
    </font>
    <font>
      <b/>
      <sz val="10.0"/>
      <color rgb="FF1F3A5F"/>
      <name val="Calibri"/>
    </font>
    <font>
      <sz val="10.0"/>
      <color rgb="FF44607F"/>
      <name val="Calibri"/>
    </font>
    <font>
      <b/>
      <sz val="11.0"/>
      <color rgb="FF2C5282"/>
      <name val="Calibri"/>
    </font>
    <font>
      <sz val="9.0"/>
      <color rgb="FF44607F"/>
      <name val="Calibri"/>
    </font>
  </fonts>
  <fills count="5">
    <fill>
      <patternFill patternType="none"/>
    </fill>
    <fill>
      <patternFill patternType="lightGray"/>
    </fill>
    <fill>
      <patternFill patternType="solid">
        <fgColor rgb="FF1F3A5F"/>
        <bgColor rgb="FF1F3A5F"/>
      </patternFill>
    </fill>
    <fill>
      <patternFill patternType="solid">
        <fgColor rgb="FFFFF8DC"/>
        <bgColor rgb="FFFFF8DC"/>
      </patternFill>
    </fill>
    <fill>
      <patternFill patternType="solid">
        <fgColor rgb="FFDCE5EF"/>
        <bgColor rgb="FFDCE5EF"/>
      </patternFill>
    </fill>
  </fills>
  <borders count="3">
    <border/>
    <border>
      <left style="thin">
        <color rgb="FFB4C2D3"/>
      </left>
      <right style="thin">
        <color rgb="FFB4C2D3"/>
      </right>
      <top style="thin">
        <color rgb="FFB4C2D3"/>
      </top>
      <bottom style="thin">
        <color rgb="FFB4C2D3"/>
      </bottom>
    </border>
    <border>
      <top style="medium">
        <color rgb="FF1F3A5F"/>
      </top>
    </border>
  </borders>
  <cellStyleXfs count="1">
    <xf borderId="0" fillId="0" fontId="0" numFmtId="0" applyAlignment="1" applyFont="1"/>
  </cellStyleXfs>
  <cellXfs count="43">
    <xf borderId="0" fillId="0" fontId="0" numFmtId="0" xfId="0" applyAlignment="1" applyFont="1">
      <alignment readingOrder="0" shrinkToFit="0" vertical="bottom" wrapText="0"/>
    </xf>
    <xf borderId="0" fillId="0" fontId="1" numFmtId="0" xfId="0" applyAlignment="1" applyFont="1">
      <alignment shrinkToFit="0" vertical="bottom" wrapText="0"/>
    </xf>
    <xf borderId="0" fillId="0" fontId="2" numFmtId="0" xfId="0" applyAlignment="1" applyFont="1">
      <alignment horizontal="center" shrinkToFit="0" vertical="bottom" wrapText="0"/>
    </xf>
    <xf borderId="0" fillId="0" fontId="3" numFmtId="0" xfId="0" applyAlignment="1" applyFont="1">
      <alignment shrinkToFit="0" vertical="center" wrapText="0"/>
    </xf>
    <xf borderId="0" fillId="0" fontId="3" numFmtId="0" xfId="0" applyAlignment="1" applyFont="1">
      <alignment horizontal="center" shrinkToFit="0" vertical="center" wrapText="0"/>
    </xf>
    <xf borderId="1" fillId="2" fontId="4" numFmtId="0" xfId="0" applyAlignment="1" applyBorder="1" applyFill="1" applyFont="1">
      <alignment horizontal="center" shrinkToFit="0" vertical="center" wrapText="1"/>
    </xf>
    <xf borderId="0" fillId="0" fontId="5" numFmtId="0" xfId="0" applyAlignment="1" applyFont="1">
      <alignment shrinkToFit="0" vertical="top" wrapText="1"/>
    </xf>
    <xf borderId="1" fillId="0" fontId="6" numFmtId="0" xfId="0" applyAlignment="1" applyBorder="1" applyFont="1">
      <alignment shrinkToFit="0" vertical="center" wrapText="1"/>
    </xf>
    <xf borderId="0" fillId="0" fontId="6" numFmtId="0" xfId="0" applyAlignment="1" applyFont="1">
      <alignment readingOrder="0" shrinkToFit="0" vertical="top" wrapText="1"/>
    </xf>
    <xf borderId="1" fillId="0" fontId="7" numFmtId="0" xfId="0" applyAlignment="1" applyBorder="1" applyFont="1">
      <alignment shrinkToFit="0" vertical="top" wrapText="1"/>
    </xf>
    <xf borderId="1" fillId="3" fontId="8" numFmtId="3" xfId="0" applyAlignment="1" applyBorder="1" applyFill="1" applyFont="1" applyNumberFormat="1">
      <alignment horizontal="center" shrinkToFit="0" vertical="center" wrapText="0"/>
    </xf>
    <xf borderId="0" fillId="0" fontId="5" numFmtId="0" xfId="0" applyAlignment="1" applyFont="1">
      <alignment readingOrder="0" shrinkToFit="0" vertical="top" wrapText="1"/>
    </xf>
    <xf borderId="0" fillId="0" fontId="9" numFmtId="0" xfId="0" applyAlignment="1" applyFont="1">
      <alignment shrinkToFit="0" vertical="center" wrapText="1"/>
    </xf>
    <xf borderId="1" fillId="0" fontId="7" numFmtId="164" xfId="0" applyAlignment="1" applyBorder="1" applyFont="1" applyNumberFormat="1">
      <alignment shrinkToFit="0" vertical="top" wrapText="1"/>
    </xf>
    <xf borderId="0" fillId="0" fontId="9" numFmtId="0" xfId="0" applyAlignment="1" applyFont="1">
      <alignment readingOrder="0" shrinkToFit="0" vertical="center" wrapText="1"/>
    </xf>
    <xf borderId="1" fillId="0" fontId="10" numFmtId="0" xfId="0" applyAlignment="1" applyBorder="1" applyFont="1">
      <alignment horizontal="center" shrinkToFit="0" vertical="top" wrapText="1"/>
    </xf>
    <xf borderId="1" fillId="3" fontId="6" numFmtId="0" xfId="0" applyAlignment="1" applyBorder="1" applyFont="1">
      <alignment horizontal="left" shrinkToFit="0" vertical="top" wrapText="1"/>
    </xf>
    <xf borderId="1" fillId="4" fontId="11" numFmtId="0" xfId="0" applyAlignment="1" applyBorder="1" applyFill="1" applyFont="1">
      <alignment shrinkToFit="0" vertical="bottom" wrapText="0"/>
    </xf>
    <xf borderId="0" fillId="0" fontId="6" numFmtId="0" xfId="0" applyAlignment="1" applyFont="1">
      <alignment shrinkToFit="0" vertical="top" wrapText="1"/>
    </xf>
    <xf borderId="1" fillId="3" fontId="8" numFmtId="164" xfId="0" applyAlignment="1" applyBorder="1" applyFont="1" applyNumberFormat="1">
      <alignment horizontal="center" shrinkToFit="0" vertical="center" wrapText="0"/>
    </xf>
    <xf borderId="1" fillId="3" fontId="6" numFmtId="0" xfId="0" applyAlignment="1" applyBorder="1" applyFont="1">
      <alignment horizontal="center" shrinkToFit="0" vertical="top" wrapText="1"/>
    </xf>
    <xf borderId="1" fillId="0" fontId="12" numFmtId="0" xfId="0" applyAlignment="1" applyBorder="1" applyFont="1">
      <alignment shrinkToFit="0" vertical="center" wrapText="1"/>
    </xf>
    <xf borderId="1" fillId="4" fontId="13" numFmtId="0" xfId="0" applyAlignment="1" applyBorder="1" applyFont="1">
      <alignment shrinkToFit="0" vertical="center" wrapText="0"/>
    </xf>
    <xf borderId="0" fillId="0" fontId="14" numFmtId="0" xfId="0" applyAlignment="1" applyFont="1">
      <alignment horizontal="center" readingOrder="0" shrinkToFit="0" vertical="top" wrapText="1"/>
    </xf>
    <xf borderId="1" fillId="3" fontId="6" numFmtId="164" xfId="0" applyAlignment="1" applyBorder="1" applyFont="1" applyNumberFormat="1">
      <alignment horizontal="left" shrinkToFit="0" vertical="top" wrapText="1"/>
    </xf>
    <xf borderId="1" fillId="3" fontId="6" numFmtId="0" xfId="0" applyAlignment="1" applyBorder="1" applyFont="1">
      <alignment shrinkToFit="0" vertical="top" wrapText="1"/>
    </xf>
    <xf borderId="1" fillId="0" fontId="15" numFmtId="164" xfId="0" applyAlignment="1" applyBorder="1" applyFont="1" applyNumberFormat="1">
      <alignment horizontal="center" shrinkToFit="0" vertical="center" wrapText="0"/>
    </xf>
    <xf borderId="0" fillId="0" fontId="14" numFmtId="0" xfId="0" applyAlignment="1" applyFont="1">
      <alignment horizontal="center" shrinkToFit="0" vertical="top" wrapText="1"/>
    </xf>
    <xf borderId="0" fillId="0" fontId="9" numFmtId="0" xfId="0" applyAlignment="1" applyFont="1">
      <alignment shrinkToFit="0" vertical="top" wrapText="1"/>
    </xf>
    <xf borderId="1" fillId="0" fontId="8" numFmtId="164" xfId="0" applyAlignment="1" applyBorder="1" applyFont="1" applyNumberFormat="1">
      <alignment horizontal="center" shrinkToFit="0" vertical="center" wrapText="0"/>
    </xf>
    <xf borderId="1" fillId="0" fontId="6" numFmtId="0" xfId="0" applyAlignment="1" applyBorder="1" applyFont="1">
      <alignment horizontal="left" shrinkToFit="0" vertical="top" wrapText="1"/>
    </xf>
    <xf borderId="1" fillId="3" fontId="6" numFmtId="3" xfId="0" applyAlignment="1" applyBorder="1" applyFont="1" applyNumberFormat="1">
      <alignment horizontal="center" shrinkToFit="0" vertical="top" wrapText="1"/>
    </xf>
    <xf borderId="1" fillId="3" fontId="6" numFmtId="164" xfId="0" applyAlignment="1" applyBorder="1" applyFont="1" applyNumberFormat="1">
      <alignment horizontal="center" shrinkToFit="0" vertical="top" wrapText="1"/>
    </xf>
    <xf borderId="2" fillId="0" fontId="15" numFmtId="0" xfId="0" applyAlignment="1" applyBorder="1" applyFont="1">
      <alignment shrinkToFit="0" vertical="bottom" wrapText="0"/>
    </xf>
    <xf borderId="2" fillId="0" fontId="11" numFmtId="0" xfId="0" applyAlignment="1" applyBorder="1" applyFont="1">
      <alignment shrinkToFit="0" vertical="bottom" wrapText="0"/>
    </xf>
    <xf borderId="2" fillId="0" fontId="15" numFmtId="164" xfId="0" applyAlignment="1" applyBorder="1" applyFont="1" applyNumberFormat="1">
      <alignment shrinkToFit="0" vertical="bottom" wrapText="0"/>
    </xf>
    <xf borderId="1" fillId="0" fontId="16" numFmtId="0" xfId="0" applyAlignment="1" applyBorder="1" applyFont="1">
      <alignment horizontal="left" shrinkToFit="0" vertical="top" wrapText="1"/>
    </xf>
    <xf borderId="1" fillId="0" fontId="8" numFmtId="3" xfId="0" applyAlignment="1" applyBorder="1" applyFont="1" applyNumberFormat="1">
      <alignment horizontal="center" shrinkToFit="0" vertical="center" wrapText="0"/>
    </xf>
    <xf borderId="1" fillId="0" fontId="8" numFmtId="0" xfId="0" applyAlignment="1" applyBorder="1" applyFont="1">
      <alignment horizontal="center" shrinkToFit="0" vertical="center" wrapText="0"/>
    </xf>
    <xf borderId="0" fillId="0" fontId="3" numFmtId="0" xfId="0" applyAlignment="1" applyFont="1">
      <alignment readingOrder="0" shrinkToFit="0" vertical="top" wrapText="1"/>
    </xf>
    <xf borderId="0" fillId="0" fontId="9" numFmtId="0" xfId="0" applyAlignment="1" applyFont="1">
      <alignment readingOrder="0" shrinkToFit="0" vertical="top" wrapText="1"/>
    </xf>
    <xf borderId="1" fillId="4" fontId="9" numFmtId="0" xfId="0" applyAlignment="1" applyBorder="1" applyFont="1">
      <alignment shrinkToFit="0" vertical="bottom" wrapText="0"/>
    </xf>
    <xf borderId="0" fillId="0" fontId="9" numFmtId="0" xfId="0" applyAlignment="1" applyFont="1">
      <alignment shrinkToFit="0" vertical="bottom"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3.0"/>
    <col customWidth="1" min="2" max="2" width="104.0"/>
    <col customWidth="1" min="3" max="26" width="8.71"/>
  </cols>
  <sheetData>
    <row r="2">
      <c r="B2" s="2" t="s">
        <v>1</v>
      </c>
    </row>
    <row r="3">
      <c r="B3" s="4" t="s">
        <v>7</v>
      </c>
    </row>
    <row r="5">
      <c r="B5" s="6" t="s">
        <v>9</v>
      </c>
    </row>
    <row r="6" ht="57.75" customHeight="1">
      <c r="B6" s="8" t="s">
        <v>23</v>
      </c>
    </row>
    <row r="8">
      <c r="B8" s="11" t="s">
        <v>25</v>
      </c>
    </row>
    <row r="9" ht="57.75" customHeight="1">
      <c r="B9" s="8" t="s">
        <v>29</v>
      </c>
    </row>
    <row r="11">
      <c r="B11" s="6" t="s">
        <v>30</v>
      </c>
    </row>
    <row r="12">
      <c r="B12" s="18" t="s">
        <v>38</v>
      </c>
    </row>
    <row r="13" ht="30.0" customHeight="1">
      <c r="B13" s="18" t="s">
        <v>40</v>
      </c>
    </row>
    <row r="14">
      <c r="B14" s="18" t="s">
        <v>41</v>
      </c>
    </row>
    <row r="15">
      <c r="B15" s="8" t="s">
        <v>42</v>
      </c>
    </row>
    <row r="16" ht="30.0" customHeight="1">
      <c r="B16" s="8" t="s">
        <v>43</v>
      </c>
    </row>
    <row r="18">
      <c r="B18" s="6" t="s">
        <v>45</v>
      </c>
    </row>
    <row r="19" ht="99.75" customHeight="1">
      <c r="B19" s="8" t="s">
        <v>46</v>
      </c>
    </row>
    <row r="21" ht="43.5" customHeight="1">
      <c r="B21" s="23" t="s">
        <v>48</v>
      </c>
    </row>
    <row r="22" ht="15.75" customHeight="1">
      <c r="B22" s="6" t="s">
        <v>49</v>
      </c>
    </row>
    <row r="23" ht="15.75" customHeight="1">
      <c r="B23" s="25" t="s">
        <v>50</v>
      </c>
    </row>
    <row r="24" ht="15.75" customHeight="1"/>
    <row r="25" ht="15.75" customHeight="1">
      <c r="B25" s="6" t="s">
        <v>51</v>
      </c>
    </row>
    <row r="26" ht="30.0" customHeight="1">
      <c r="B26" s="8" t="s">
        <v>52</v>
      </c>
    </row>
    <row r="27" ht="15.75" customHeight="1">
      <c r="B27" s="27" t="s">
        <v>53</v>
      </c>
    </row>
    <row r="28" ht="15.75" customHeight="1"/>
    <row r="29" ht="15.75" customHeight="1">
      <c r="B29" s="28"/>
    </row>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fitToHeight="0"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pane ySplit="5.0" topLeftCell="A6" activePane="bottomLeft" state="frozen"/>
      <selection activeCell="B7" sqref="B7" pane="bottomLeft"/>
    </sheetView>
  </sheetViews>
  <sheetFormatPr customHeight="1" defaultColWidth="14.43" defaultRowHeight="15.0"/>
  <cols>
    <col customWidth="1" min="1" max="1" width="4.0"/>
    <col customWidth="1" min="2" max="2" width="34.0"/>
    <col customWidth="1" min="3" max="4" width="11.0"/>
    <col customWidth="1" min="5" max="5" width="14.0"/>
    <col customWidth="1" min="6" max="7" width="12.0"/>
    <col customWidth="1" min="8" max="8" width="27.0"/>
    <col customWidth="1" min="9" max="9" width="28.0"/>
    <col customWidth="1" min="10" max="26" width="8.71"/>
  </cols>
  <sheetData>
    <row r="1">
      <c r="A1" s="1" t="s">
        <v>0</v>
      </c>
    </row>
    <row r="2" ht="18.0" customHeight="1">
      <c r="A2" s="3" t="s">
        <v>3</v>
      </c>
    </row>
    <row r="5" ht="42.0" customHeight="1">
      <c r="A5" s="5" t="s">
        <v>8</v>
      </c>
      <c r="B5" s="5" t="s">
        <v>11</v>
      </c>
      <c r="C5" s="5" t="s">
        <v>13</v>
      </c>
      <c r="D5" s="5" t="s">
        <v>15</v>
      </c>
      <c r="E5" s="5" t="s">
        <v>17</v>
      </c>
      <c r="F5" s="5" t="s">
        <v>19</v>
      </c>
      <c r="G5" s="5" t="s">
        <v>21</v>
      </c>
      <c r="H5" s="5" t="s">
        <v>22</v>
      </c>
      <c r="I5" s="5" t="s">
        <v>18</v>
      </c>
    </row>
    <row r="6">
      <c r="A6" s="9" t="s">
        <v>24</v>
      </c>
      <c r="B6" s="9" t="s">
        <v>27</v>
      </c>
      <c r="C6" s="9">
        <v>240.0</v>
      </c>
      <c r="D6" s="13">
        <v>5130.0</v>
      </c>
      <c r="E6" s="13">
        <v>285.0</v>
      </c>
      <c r="F6" s="9" t="s">
        <v>35</v>
      </c>
      <c r="G6" s="9" t="s">
        <v>35</v>
      </c>
      <c r="H6" s="9" t="str">
        <f>IF(E6="","",IF(OR(F6="Yes",G6="Yes"),"School-required or provided","Not school-required or provided"))</f>
        <v>School-required or provided</v>
      </c>
      <c r="I6" s="9" t="s">
        <v>37</v>
      </c>
    </row>
    <row r="8" ht="19.5" customHeight="1">
      <c r="A8" s="17"/>
      <c r="B8" s="22" t="s">
        <v>39</v>
      </c>
      <c r="C8" s="17"/>
      <c r="D8" s="17"/>
      <c r="E8" s="17"/>
      <c r="F8" s="17"/>
      <c r="G8" s="17"/>
      <c r="H8" s="17"/>
      <c r="I8" s="17"/>
    </row>
    <row r="9">
      <c r="A9" s="15">
        <v>1.0</v>
      </c>
      <c r="B9" s="30" t="s">
        <v>60</v>
      </c>
      <c r="C9" s="31"/>
      <c r="D9" s="32"/>
      <c r="E9" s="24"/>
      <c r="F9" s="20"/>
      <c r="G9" s="20"/>
      <c r="H9" s="36" t="str">
        <f t="shared" ref="H9:H15" si="1">IF(E9="","",IF(OR(F9="Yes",G9="Yes"),"School-required or provided","Not school-required or provided"))</f>
        <v/>
      </c>
      <c r="I9" s="16"/>
    </row>
    <row r="10">
      <c r="A10" s="15">
        <v>2.0</v>
      </c>
      <c r="B10" s="30" t="s">
        <v>75</v>
      </c>
      <c r="C10" s="31"/>
      <c r="D10" s="32"/>
      <c r="E10" s="24"/>
      <c r="F10" s="20"/>
      <c r="G10" s="20"/>
      <c r="H10" s="36" t="str">
        <f t="shared" si="1"/>
        <v/>
      </c>
      <c r="I10" s="16"/>
    </row>
    <row r="11">
      <c r="A11" s="15">
        <v>3.0</v>
      </c>
      <c r="B11" s="30" t="s">
        <v>78</v>
      </c>
      <c r="C11" s="31"/>
      <c r="D11" s="32"/>
      <c r="E11" s="24"/>
      <c r="F11" s="20"/>
      <c r="G11" s="20"/>
      <c r="H11" s="36" t="str">
        <f t="shared" si="1"/>
        <v/>
      </c>
      <c r="I11" s="16"/>
    </row>
    <row r="12">
      <c r="A12" s="15">
        <v>4.0</v>
      </c>
      <c r="B12" s="30" t="s">
        <v>81</v>
      </c>
      <c r="C12" s="31"/>
      <c r="D12" s="32"/>
      <c r="E12" s="24"/>
      <c r="F12" s="20"/>
      <c r="G12" s="20"/>
      <c r="H12" s="36" t="str">
        <f t="shared" si="1"/>
        <v/>
      </c>
      <c r="I12" s="16"/>
    </row>
    <row r="13">
      <c r="A13" s="15">
        <v>5.0</v>
      </c>
      <c r="B13" s="30" t="s">
        <v>82</v>
      </c>
      <c r="C13" s="31"/>
      <c r="D13" s="32"/>
      <c r="E13" s="24"/>
      <c r="F13" s="20"/>
      <c r="G13" s="20"/>
      <c r="H13" s="36" t="str">
        <f t="shared" si="1"/>
        <v/>
      </c>
      <c r="I13" s="16"/>
    </row>
    <row r="14">
      <c r="A14" s="15">
        <v>6.0</v>
      </c>
      <c r="B14" s="30"/>
      <c r="C14" s="31"/>
      <c r="D14" s="32"/>
      <c r="E14" s="24"/>
      <c r="F14" s="20"/>
      <c r="G14" s="20"/>
      <c r="H14" s="36" t="str">
        <f t="shared" si="1"/>
        <v/>
      </c>
      <c r="I14" s="16"/>
    </row>
    <row r="15">
      <c r="A15" s="15">
        <v>7.0</v>
      </c>
      <c r="B15" s="30"/>
      <c r="C15" s="31"/>
      <c r="D15" s="32"/>
      <c r="E15" s="24"/>
      <c r="F15" s="20"/>
      <c r="G15" s="20"/>
      <c r="H15" s="36" t="str">
        <f t="shared" si="1"/>
        <v/>
      </c>
      <c r="I15" s="16"/>
    </row>
    <row r="16" ht="19.5" customHeight="1">
      <c r="A16" s="17"/>
      <c r="B16" s="22" t="s">
        <v>84</v>
      </c>
      <c r="C16" s="17"/>
      <c r="D16" s="17"/>
      <c r="E16" s="17"/>
      <c r="F16" s="17"/>
      <c r="G16" s="17"/>
      <c r="H16" s="17"/>
      <c r="I16" s="17"/>
    </row>
    <row r="17">
      <c r="A17" s="15">
        <v>8.0</v>
      </c>
      <c r="B17" s="30" t="s">
        <v>85</v>
      </c>
      <c r="C17" s="31"/>
      <c r="D17" s="32"/>
      <c r="E17" s="24"/>
      <c r="F17" s="20"/>
      <c r="G17" s="20"/>
      <c r="H17" s="36" t="str">
        <f t="shared" ref="H17:H24" si="2">IF(E17="","",IF(OR(F17="Yes",G17="Yes"),"School-required or provided","Not school-required or provided"))</f>
        <v/>
      </c>
      <c r="I17" s="16"/>
    </row>
    <row r="18">
      <c r="A18" s="15">
        <v>9.0</v>
      </c>
      <c r="B18" s="30" t="s">
        <v>86</v>
      </c>
      <c r="C18" s="31"/>
      <c r="D18" s="32"/>
      <c r="E18" s="24"/>
      <c r="F18" s="20"/>
      <c r="G18" s="20"/>
      <c r="H18" s="36" t="str">
        <f t="shared" si="2"/>
        <v/>
      </c>
      <c r="I18" s="16"/>
    </row>
    <row r="19">
      <c r="A19" s="15">
        <v>10.0</v>
      </c>
      <c r="B19" s="30" t="s">
        <v>87</v>
      </c>
      <c r="C19" s="31"/>
      <c r="D19" s="32"/>
      <c r="E19" s="24"/>
      <c r="F19" s="20"/>
      <c r="G19" s="20"/>
      <c r="H19" s="36" t="str">
        <f t="shared" si="2"/>
        <v/>
      </c>
      <c r="I19" s="16"/>
    </row>
    <row r="20">
      <c r="A20" s="15">
        <v>11.0</v>
      </c>
      <c r="B20" s="30" t="s">
        <v>88</v>
      </c>
      <c r="C20" s="31"/>
      <c r="D20" s="32"/>
      <c r="E20" s="24"/>
      <c r="F20" s="20"/>
      <c r="G20" s="20"/>
      <c r="H20" s="36" t="str">
        <f t="shared" si="2"/>
        <v/>
      </c>
      <c r="I20" s="16"/>
    </row>
    <row r="21" ht="15.75" customHeight="1">
      <c r="A21" s="15">
        <v>12.0</v>
      </c>
      <c r="B21" s="30" t="s">
        <v>89</v>
      </c>
      <c r="C21" s="31"/>
      <c r="D21" s="32"/>
      <c r="E21" s="24"/>
      <c r="F21" s="20"/>
      <c r="G21" s="20"/>
      <c r="H21" s="36" t="str">
        <f t="shared" si="2"/>
        <v/>
      </c>
      <c r="I21" s="16"/>
    </row>
    <row r="22" ht="15.75" customHeight="1">
      <c r="A22" s="15">
        <v>13.0</v>
      </c>
      <c r="B22" s="30" t="s">
        <v>90</v>
      </c>
      <c r="C22" s="31"/>
      <c r="D22" s="32"/>
      <c r="E22" s="24"/>
      <c r="F22" s="20"/>
      <c r="G22" s="20"/>
      <c r="H22" s="36" t="str">
        <f t="shared" si="2"/>
        <v/>
      </c>
      <c r="I22" s="16"/>
    </row>
    <row r="23" ht="15.75" customHeight="1">
      <c r="A23" s="15">
        <v>14.0</v>
      </c>
      <c r="B23" s="30"/>
      <c r="C23" s="31"/>
      <c r="D23" s="32"/>
      <c r="E23" s="24"/>
      <c r="F23" s="20"/>
      <c r="G23" s="20"/>
      <c r="H23" s="36" t="str">
        <f t="shared" si="2"/>
        <v/>
      </c>
      <c r="I23" s="16"/>
    </row>
    <row r="24" ht="15.75" customHeight="1">
      <c r="A24" s="15">
        <v>15.0</v>
      </c>
      <c r="B24" s="30"/>
      <c r="C24" s="31"/>
      <c r="D24" s="32"/>
      <c r="E24" s="24"/>
      <c r="F24" s="20"/>
      <c r="G24" s="20"/>
      <c r="H24" s="36" t="str">
        <f t="shared" si="2"/>
        <v/>
      </c>
      <c r="I24" s="16"/>
    </row>
    <row r="25" ht="19.5" customHeight="1">
      <c r="A25" s="17"/>
      <c r="B25" s="22" t="s">
        <v>91</v>
      </c>
      <c r="C25" s="17"/>
      <c r="D25" s="17"/>
      <c r="E25" s="17"/>
      <c r="F25" s="17"/>
      <c r="G25" s="17"/>
      <c r="H25" s="17"/>
      <c r="I25" s="17"/>
    </row>
    <row r="26" ht="15.75" customHeight="1">
      <c r="A26" s="15">
        <v>16.0</v>
      </c>
      <c r="B26" s="30" t="s">
        <v>92</v>
      </c>
      <c r="C26" s="31"/>
      <c r="D26" s="32"/>
      <c r="E26" s="24"/>
      <c r="F26" s="20"/>
      <c r="G26" s="20"/>
      <c r="H26" s="36" t="str">
        <f t="shared" ref="H26:H31" si="3">IF(E26="","",IF(OR(F26="Yes",G26="Yes"),"School-required or provided","Not school-required or provided"))</f>
        <v/>
      </c>
      <c r="I26" s="16"/>
    </row>
    <row r="27" ht="15.75" customHeight="1">
      <c r="A27" s="15">
        <v>17.0</v>
      </c>
      <c r="B27" s="30" t="s">
        <v>93</v>
      </c>
      <c r="C27" s="31"/>
      <c r="D27" s="32"/>
      <c r="E27" s="24"/>
      <c r="F27" s="20"/>
      <c r="G27" s="20"/>
      <c r="H27" s="36" t="str">
        <f t="shared" si="3"/>
        <v/>
      </c>
      <c r="I27" s="16"/>
    </row>
    <row r="28" ht="15.75" customHeight="1">
      <c r="A28" s="15">
        <v>18.0</v>
      </c>
      <c r="B28" s="30" t="s">
        <v>94</v>
      </c>
      <c r="C28" s="31"/>
      <c r="D28" s="32"/>
      <c r="E28" s="24"/>
      <c r="F28" s="20"/>
      <c r="G28" s="20"/>
      <c r="H28" s="36" t="str">
        <f t="shared" si="3"/>
        <v/>
      </c>
      <c r="I28" s="16"/>
    </row>
    <row r="29" ht="15.75" customHeight="1">
      <c r="A29" s="15">
        <v>19.0</v>
      </c>
      <c r="B29" s="30" t="s">
        <v>95</v>
      </c>
      <c r="C29" s="31"/>
      <c r="D29" s="32"/>
      <c r="E29" s="24"/>
      <c r="F29" s="20"/>
      <c r="G29" s="20"/>
      <c r="H29" s="36" t="str">
        <f t="shared" si="3"/>
        <v/>
      </c>
      <c r="I29" s="16"/>
    </row>
    <row r="30" ht="15.75" customHeight="1">
      <c r="A30" s="15">
        <v>20.0</v>
      </c>
      <c r="B30" s="30"/>
      <c r="C30" s="31"/>
      <c r="D30" s="32"/>
      <c r="E30" s="24"/>
      <c r="F30" s="20"/>
      <c r="G30" s="20"/>
      <c r="H30" s="36" t="str">
        <f t="shared" si="3"/>
        <v/>
      </c>
      <c r="I30" s="16"/>
    </row>
    <row r="31" ht="15.75" customHeight="1">
      <c r="A31" s="15">
        <v>21.0</v>
      </c>
      <c r="B31" s="30"/>
      <c r="C31" s="31"/>
      <c r="D31" s="32"/>
      <c r="E31" s="24"/>
      <c r="F31" s="20"/>
      <c r="G31" s="20"/>
      <c r="H31" s="36" t="str">
        <f t="shared" si="3"/>
        <v/>
      </c>
      <c r="I31" s="16"/>
    </row>
    <row r="32" ht="19.5" customHeight="1">
      <c r="A32" s="17"/>
      <c r="B32" s="22" t="s">
        <v>96</v>
      </c>
      <c r="C32" s="17"/>
      <c r="D32" s="17"/>
      <c r="E32" s="17"/>
      <c r="F32" s="17"/>
      <c r="G32" s="17"/>
      <c r="H32" s="17"/>
      <c r="I32" s="17"/>
    </row>
    <row r="33" ht="15.75" customHeight="1">
      <c r="A33" s="15">
        <v>22.0</v>
      </c>
      <c r="B33" s="30" t="s">
        <v>97</v>
      </c>
      <c r="C33" s="31"/>
      <c r="D33" s="32"/>
      <c r="E33" s="24"/>
      <c r="F33" s="20"/>
      <c r="G33" s="20"/>
      <c r="H33" s="36" t="str">
        <f t="shared" ref="H33:H38" si="4">IF(E33="","",IF(OR(F33="Yes",G33="Yes"),"School-required or provided","Not school-required or provided"))</f>
        <v/>
      </c>
      <c r="I33" s="16"/>
    </row>
    <row r="34" ht="15.75" customHeight="1">
      <c r="A34" s="15">
        <v>23.0</v>
      </c>
      <c r="B34" s="30" t="s">
        <v>98</v>
      </c>
      <c r="C34" s="31"/>
      <c r="D34" s="32"/>
      <c r="E34" s="24"/>
      <c r="F34" s="20"/>
      <c r="G34" s="20"/>
      <c r="H34" s="36" t="str">
        <f t="shared" si="4"/>
        <v/>
      </c>
      <c r="I34" s="16"/>
    </row>
    <row r="35" ht="15.75" customHeight="1">
      <c r="A35" s="15">
        <v>24.0</v>
      </c>
      <c r="B35" s="30" t="s">
        <v>99</v>
      </c>
      <c r="C35" s="31"/>
      <c r="D35" s="32"/>
      <c r="E35" s="24"/>
      <c r="F35" s="20"/>
      <c r="G35" s="20"/>
      <c r="H35" s="36" t="str">
        <f t="shared" si="4"/>
        <v/>
      </c>
      <c r="I35" s="16"/>
    </row>
    <row r="36" ht="15.75" customHeight="1">
      <c r="A36" s="15">
        <v>25.0</v>
      </c>
      <c r="B36" s="30" t="s">
        <v>100</v>
      </c>
      <c r="C36" s="31"/>
      <c r="D36" s="32"/>
      <c r="E36" s="24"/>
      <c r="F36" s="20"/>
      <c r="G36" s="20"/>
      <c r="H36" s="36" t="str">
        <f t="shared" si="4"/>
        <v/>
      </c>
      <c r="I36" s="16"/>
    </row>
    <row r="37" ht="15.75" customHeight="1">
      <c r="A37" s="15">
        <v>26.0</v>
      </c>
      <c r="B37" s="30"/>
      <c r="C37" s="31"/>
      <c r="D37" s="32"/>
      <c r="E37" s="24"/>
      <c r="F37" s="20"/>
      <c r="G37" s="20"/>
      <c r="H37" s="36" t="str">
        <f t="shared" si="4"/>
        <v/>
      </c>
      <c r="I37" s="16"/>
    </row>
    <row r="38" ht="15.75" customHeight="1">
      <c r="A38" s="15">
        <v>27.0</v>
      </c>
      <c r="B38" s="30"/>
      <c r="C38" s="31"/>
      <c r="D38" s="32"/>
      <c r="E38" s="24"/>
      <c r="F38" s="20"/>
      <c r="G38" s="20"/>
      <c r="H38" s="36" t="str">
        <f t="shared" si="4"/>
        <v/>
      </c>
      <c r="I38" s="16"/>
    </row>
    <row r="39" ht="19.5" customHeight="1">
      <c r="A39" s="17"/>
      <c r="B39" s="22" t="s">
        <v>101</v>
      </c>
      <c r="C39" s="17"/>
      <c r="D39" s="17"/>
      <c r="E39" s="17"/>
      <c r="F39" s="17"/>
      <c r="G39" s="17"/>
      <c r="H39" s="17"/>
      <c r="I39" s="17"/>
    </row>
    <row r="40" ht="15.75" customHeight="1">
      <c r="A40" s="15">
        <v>28.0</v>
      </c>
      <c r="B40" s="30" t="s">
        <v>102</v>
      </c>
      <c r="C40" s="31"/>
      <c r="D40" s="32"/>
      <c r="E40" s="24"/>
      <c r="F40" s="20"/>
      <c r="G40" s="20"/>
      <c r="H40" s="36" t="str">
        <f t="shared" ref="H40:H51" si="5">IF(E40="","",IF(OR(F40="Yes",G40="Yes"),"School-required or provided","Not school-required or provided"))</f>
        <v/>
      </c>
      <c r="I40" s="16"/>
    </row>
    <row r="41" ht="15.75" customHeight="1">
      <c r="A41" s="15">
        <v>29.0</v>
      </c>
      <c r="B41" s="30" t="s">
        <v>103</v>
      </c>
      <c r="C41" s="31"/>
      <c r="D41" s="32"/>
      <c r="E41" s="24"/>
      <c r="F41" s="20"/>
      <c r="G41" s="20"/>
      <c r="H41" s="36" t="str">
        <f t="shared" si="5"/>
        <v/>
      </c>
      <c r="I41" s="16"/>
    </row>
    <row r="42" ht="15.75" customHeight="1">
      <c r="A42" s="15">
        <v>30.0</v>
      </c>
      <c r="B42" s="30" t="s">
        <v>104</v>
      </c>
      <c r="C42" s="31"/>
      <c r="D42" s="32"/>
      <c r="E42" s="24"/>
      <c r="F42" s="20"/>
      <c r="G42" s="20"/>
      <c r="H42" s="36" t="str">
        <f t="shared" si="5"/>
        <v/>
      </c>
      <c r="I42" s="16"/>
    </row>
    <row r="43" ht="15.75" customHeight="1">
      <c r="A43" s="15">
        <v>31.0</v>
      </c>
      <c r="B43" s="30" t="s">
        <v>105</v>
      </c>
      <c r="C43" s="31"/>
      <c r="D43" s="32"/>
      <c r="E43" s="24"/>
      <c r="F43" s="20"/>
      <c r="G43" s="20"/>
      <c r="H43" s="36" t="str">
        <f t="shared" si="5"/>
        <v/>
      </c>
      <c r="I43" s="16"/>
    </row>
    <row r="44" ht="15.75" customHeight="1">
      <c r="A44" s="15">
        <v>32.0</v>
      </c>
      <c r="B44" s="30" t="s">
        <v>106</v>
      </c>
      <c r="C44" s="31"/>
      <c r="D44" s="32"/>
      <c r="E44" s="24"/>
      <c r="F44" s="20"/>
      <c r="G44" s="20"/>
      <c r="H44" s="36" t="str">
        <f t="shared" si="5"/>
        <v/>
      </c>
      <c r="I44" s="16"/>
    </row>
    <row r="45" ht="15.75" customHeight="1">
      <c r="A45" s="15">
        <v>33.0</v>
      </c>
      <c r="B45" s="30" t="s">
        <v>107</v>
      </c>
      <c r="C45" s="31"/>
      <c r="D45" s="32"/>
      <c r="E45" s="24"/>
      <c r="F45" s="20"/>
      <c r="G45" s="20"/>
      <c r="H45" s="36" t="str">
        <f t="shared" si="5"/>
        <v/>
      </c>
      <c r="I45" s="16"/>
    </row>
    <row r="46" ht="15.75" customHeight="1">
      <c r="A46" s="15">
        <v>34.0</v>
      </c>
      <c r="B46" s="30" t="s">
        <v>108</v>
      </c>
      <c r="C46" s="31"/>
      <c r="D46" s="32"/>
      <c r="E46" s="24"/>
      <c r="F46" s="20"/>
      <c r="G46" s="20"/>
      <c r="H46" s="36" t="str">
        <f t="shared" si="5"/>
        <v/>
      </c>
      <c r="I46" s="16"/>
    </row>
    <row r="47" ht="15.75" customHeight="1">
      <c r="A47" s="15">
        <v>35.0</v>
      </c>
      <c r="B47" s="30" t="s">
        <v>109</v>
      </c>
      <c r="C47" s="31"/>
      <c r="D47" s="32"/>
      <c r="E47" s="24"/>
      <c r="F47" s="20"/>
      <c r="G47" s="20"/>
      <c r="H47" s="36" t="str">
        <f t="shared" si="5"/>
        <v/>
      </c>
      <c r="I47" s="16"/>
    </row>
    <row r="48" ht="15.75" customHeight="1">
      <c r="A48" s="15">
        <v>36.0</v>
      </c>
      <c r="B48" s="30" t="s">
        <v>110</v>
      </c>
      <c r="C48" s="31"/>
      <c r="D48" s="32"/>
      <c r="E48" s="24"/>
      <c r="F48" s="20"/>
      <c r="G48" s="20"/>
      <c r="H48" s="36" t="str">
        <f t="shared" si="5"/>
        <v/>
      </c>
      <c r="I48" s="16"/>
    </row>
    <row r="49" ht="15.75" customHeight="1">
      <c r="A49" s="15">
        <v>37.0</v>
      </c>
      <c r="B49" s="30" t="s">
        <v>111</v>
      </c>
      <c r="C49" s="31"/>
      <c r="D49" s="32"/>
      <c r="E49" s="24"/>
      <c r="F49" s="20"/>
      <c r="G49" s="20"/>
      <c r="H49" s="36" t="str">
        <f t="shared" si="5"/>
        <v/>
      </c>
      <c r="I49" s="16"/>
    </row>
    <row r="50" ht="15.75" customHeight="1">
      <c r="A50" s="15">
        <v>38.0</v>
      </c>
      <c r="B50" s="30"/>
      <c r="C50" s="31"/>
      <c r="D50" s="32"/>
      <c r="E50" s="24"/>
      <c r="F50" s="20"/>
      <c r="G50" s="20"/>
      <c r="H50" s="36" t="str">
        <f t="shared" si="5"/>
        <v/>
      </c>
      <c r="I50" s="16"/>
    </row>
    <row r="51" ht="15.75" customHeight="1">
      <c r="A51" s="15">
        <v>39.0</v>
      </c>
      <c r="B51" s="30"/>
      <c r="C51" s="31"/>
      <c r="D51" s="32"/>
      <c r="E51" s="24"/>
      <c r="F51" s="20"/>
      <c r="G51" s="20"/>
      <c r="H51" s="36" t="str">
        <f t="shared" si="5"/>
        <v/>
      </c>
      <c r="I51" s="16"/>
    </row>
    <row r="52" ht="19.5" customHeight="1">
      <c r="A52" s="17"/>
      <c r="B52" s="22" t="s">
        <v>112</v>
      </c>
      <c r="C52" s="17"/>
      <c r="D52" s="17"/>
      <c r="E52" s="17"/>
      <c r="F52" s="17"/>
      <c r="G52" s="17"/>
      <c r="H52" s="17"/>
      <c r="I52" s="17"/>
    </row>
    <row r="53" ht="15.75" customHeight="1">
      <c r="A53" s="15">
        <v>40.0</v>
      </c>
      <c r="B53" s="30" t="s">
        <v>113</v>
      </c>
      <c r="C53" s="31"/>
      <c r="D53" s="32"/>
      <c r="E53" s="24"/>
      <c r="F53" s="20"/>
      <c r="G53" s="20"/>
      <c r="H53" s="36" t="str">
        <f t="shared" ref="H53:H60" si="6">IF(E53="","",IF(OR(F53="Yes",G53="Yes"),"School-required or provided","Not school-required or provided"))</f>
        <v/>
      </c>
      <c r="I53" s="16"/>
    </row>
    <row r="54" ht="15.75" customHeight="1">
      <c r="A54" s="15">
        <v>41.0</v>
      </c>
      <c r="B54" s="30" t="s">
        <v>114</v>
      </c>
      <c r="C54" s="31"/>
      <c r="D54" s="32"/>
      <c r="E54" s="24"/>
      <c r="F54" s="20"/>
      <c r="G54" s="20"/>
      <c r="H54" s="36" t="str">
        <f t="shared" si="6"/>
        <v/>
      </c>
      <c r="I54" s="16"/>
    </row>
    <row r="55" ht="15.75" customHeight="1">
      <c r="A55" s="15">
        <v>42.0</v>
      </c>
      <c r="B55" s="30" t="s">
        <v>115</v>
      </c>
      <c r="C55" s="31"/>
      <c r="D55" s="32"/>
      <c r="E55" s="24"/>
      <c r="F55" s="20"/>
      <c r="G55" s="20"/>
      <c r="H55" s="36" t="str">
        <f t="shared" si="6"/>
        <v/>
      </c>
      <c r="I55" s="16"/>
    </row>
    <row r="56" ht="15.75" customHeight="1">
      <c r="A56" s="15">
        <v>43.0</v>
      </c>
      <c r="B56" s="30" t="s">
        <v>116</v>
      </c>
      <c r="C56" s="31"/>
      <c r="D56" s="32"/>
      <c r="E56" s="24"/>
      <c r="F56" s="20"/>
      <c r="G56" s="20"/>
      <c r="H56" s="36" t="str">
        <f t="shared" si="6"/>
        <v/>
      </c>
      <c r="I56" s="16"/>
    </row>
    <row r="57" ht="15.75" customHeight="1">
      <c r="A57" s="15">
        <v>44.0</v>
      </c>
      <c r="B57" s="30" t="s">
        <v>117</v>
      </c>
      <c r="C57" s="31"/>
      <c r="D57" s="32"/>
      <c r="E57" s="24"/>
      <c r="F57" s="20"/>
      <c r="G57" s="20"/>
      <c r="H57" s="36" t="str">
        <f t="shared" si="6"/>
        <v/>
      </c>
      <c r="I57" s="16"/>
    </row>
    <row r="58" ht="15.75" customHeight="1">
      <c r="A58" s="15">
        <v>45.0</v>
      </c>
      <c r="B58" s="30" t="s">
        <v>118</v>
      </c>
      <c r="C58" s="31"/>
      <c r="D58" s="32"/>
      <c r="E58" s="24"/>
      <c r="F58" s="20"/>
      <c r="G58" s="20"/>
      <c r="H58" s="36" t="str">
        <f t="shared" si="6"/>
        <v/>
      </c>
      <c r="I58" s="16"/>
    </row>
    <row r="59" ht="15.75" customHeight="1">
      <c r="A59" s="15">
        <v>46.0</v>
      </c>
      <c r="B59" s="30"/>
      <c r="C59" s="31"/>
      <c r="D59" s="32"/>
      <c r="E59" s="24"/>
      <c r="F59" s="20"/>
      <c r="G59" s="20"/>
      <c r="H59" s="36" t="str">
        <f t="shared" si="6"/>
        <v/>
      </c>
      <c r="I59" s="16"/>
    </row>
    <row r="60" ht="15.75" customHeight="1">
      <c r="A60" s="15">
        <v>47.0</v>
      </c>
      <c r="B60" s="30"/>
      <c r="C60" s="31"/>
      <c r="D60" s="32"/>
      <c r="E60" s="24"/>
      <c r="F60" s="20"/>
      <c r="G60" s="20"/>
      <c r="H60" s="36" t="str">
        <f t="shared" si="6"/>
        <v/>
      </c>
      <c r="I60" s="16"/>
    </row>
    <row r="61" ht="15.75" customHeight="1"/>
    <row r="62" ht="19.5" customHeight="1">
      <c r="A62" s="17"/>
      <c r="B62" s="22" t="s">
        <v>119</v>
      </c>
      <c r="C62" s="17"/>
      <c r="D62" s="17"/>
      <c r="E62" s="17"/>
      <c r="F62" s="17"/>
      <c r="G62" s="17"/>
      <c r="H62" s="17"/>
      <c r="I62" s="41" t="s">
        <v>120</v>
      </c>
    </row>
    <row r="63" ht="15.75" customHeight="1">
      <c r="A63" s="15">
        <v>48.0</v>
      </c>
      <c r="B63" s="30" t="s">
        <v>121</v>
      </c>
      <c r="C63" s="31"/>
      <c r="D63" s="32"/>
      <c r="E63" s="24"/>
      <c r="F63" s="20"/>
      <c r="G63" s="20"/>
      <c r="H63" s="36" t="str">
        <f t="shared" ref="H63:H68" si="7">IF(E63="","",IF(OR(F63="Yes",G63="Yes"),"School-required or provided","Not school-required or provided"))</f>
        <v/>
      </c>
      <c r="I63" s="16"/>
    </row>
    <row r="64" ht="15.75" customHeight="1">
      <c r="A64" s="15">
        <v>49.0</v>
      </c>
      <c r="B64" s="30" t="s">
        <v>122</v>
      </c>
      <c r="C64" s="31"/>
      <c r="D64" s="32"/>
      <c r="E64" s="24"/>
      <c r="F64" s="20"/>
      <c r="G64" s="20"/>
      <c r="H64" s="36" t="str">
        <f t="shared" si="7"/>
        <v/>
      </c>
      <c r="I64" s="16"/>
    </row>
    <row r="65" ht="15.75" customHeight="1">
      <c r="A65" s="15">
        <v>50.0</v>
      </c>
      <c r="B65" s="30" t="s">
        <v>123</v>
      </c>
      <c r="C65" s="31"/>
      <c r="D65" s="32"/>
      <c r="E65" s="24"/>
      <c r="F65" s="20"/>
      <c r="G65" s="20"/>
      <c r="H65" s="36" t="str">
        <f t="shared" si="7"/>
        <v/>
      </c>
      <c r="I65" s="16"/>
    </row>
    <row r="66" ht="15.75" customHeight="1">
      <c r="A66" s="15">
        <v>51.0</v>
      </c>
      <c r="B66" s="30" t="s">
        <v>124</v>
      </c>
      <c r="C66" s="31"/>
      <c r="D66" s="32"/>
      <c r="E66" s="24"/>
      <c r="F66" s="20"/>
      <c r="G66" s="20"/>
      <c r="H66" s="36" t="str">
        <f t="shared" si="7"/>
        <v/>
      </c>
      <c r="I66" s="16"/>
    </row>
    <row r="67" ht="15.75" customHeight="1">
      <c r="A67" s="15">
        <v>52.0</v>
      </c>
      <c r="B67" s="30"/>
      <c r="C67" s="31"/>
      <c r="D67" s="32"/>
      <c r="E67" s="24"/>
      <c r="F67" s="20"/>
      <c r="G67" s="20"/>
      <c r="H67" s="36" t="str">
        <f t="shared" si="7"/>
        <v/>
      </c>
      <c r="I67" s="16"/>
    </row>
    <row r="68" ht="15.75" customHeight="1">
      <c r="A68" s="15">
        <v>53.0</v>
      </c>
      <c r="B68" s="30"/>
      <c r="C68" s="31"/>
      <c r="D68" s="32"/>
      <c r="E68" s="24"/>
      <c r="F68" s="20"/>
      <c r="G68" s="20"/>
      <c r="H68" s="36" t="str">
        <f t="shared" si="7"/>
        <v/>
      </c>
      <c r="I68" s="16"/>
    </row>
    <row r="69" ht="15.75" customHeight="1"/>
    <row r="70" ht="15.75" customHeight="1">
      <c r="B70" s="33" t="s">
        <v>125</v>
      </c>
      <c r="C70" s="34"/>
      <c r="D70" s="34"/>
      <c r="E70" s="35">
        <f>SUM(E8:E60)</f>
        <v>0</v>
      </c>
    </row>
    <row r="71" ht="19.5" customHeight="1">
      <c r="B71" s="42" t="s">
        <v>126</v>
      </c>
    </row>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1:I1"/>
    <mergeCell ref="A2:I2"/>
    <mergeCell ref="B71:I71"/>
  </mergeCells>
  <dataValidations>
    <dataValidation type="list" allowBlank="1" sqref="F8:G60 F63:G68">
      <formula1>"Yes,No"</formula1>
    </dataValidation>
  </dataValidations>
  <printOptions/>
  <pageMargins bottom="1.0" footer="0.0" header="0.0" left="0.75" right="0.75" top="1.0"/>
  <pageSetup fitToHeight="0"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pane ySplit="5.0" topLeftCell="A6" activePane="bottomLeft" state="frozen"/>
      <selection activeCell="B7" sqref="B7" pane="bottomLeft"/>
    </sheetView>
  </sheetViews>
  <sheetFormatPr customHeight="1" defaultColWidth="14.43" defaultRowHeight="15.0"/>
  <cols>
    <col customWidth="1" min="1" max="1" width="4.0"/>
    <col customWidth="1" min="2" max="2" width="40.0"/>
    <col customWidth="1" min="3" max="5" width="20.0"/>
    <col customWidth="1" min="6" max="6" width="44.0"/>
    <col customWidth="1" min="7" max="26" width="8.71"/>
  </cols>
  <sheetData>
    <row r="1">
      <c r="A1" s="1" t="s">
        <v>2</v>
      </c>
    </row>
    <row r="2" ht="18.0" customHeight="1">
      <c r="A2" s="3" t="s">
        <v>5</v>
      </c>
    </row>
    <row r="5" ht="42.0" customHeight="1">
      <c r="A5" s="5" t="s">
        <v>8</v>
      </c>
      <c r="B5" s="5" t="s">
        <v>10</v>
      </c>
      <c r="C5" s="5" t="s">
        <v>12</v>
      </c>
      <c r="D5" s="5" t="s">
        <v>14</v>
      </c>
      <c r="E5" s="5" t="s">
        <v>16</v>
      </c>
      <c r="F5" s="5" t="s">
        <v>18</v>
      </c>
    </row>
    <row r="6">
      <c r="A6" s="9" t="s">
        <v>24</v>
      </c>
      <c r="B6" s="9" t="s">
        <v>26</v>
      </c>
      <c r="C6" s="9">
        <v>18.0</v>
      </c>
      <c r="D6" s="13">
        <v>24000.0</v>
      </c>
      <c r="E6" s="9" t="s">
        <v>32</v>
      </c>
      <c r="F6" s="9" t="s">
        <v>33</v>
      </c>
    </row>
    <row r="7">
      <c r="A7" s="15">
        <v>1.0</v>
      </c>
      <c r="B7" s="16"/>
      <c r="C7" s="20"/>
      <c r="D7" s="24"/>
      <c r="E7" s="20"/>
      <c r="F7" s="16"/>
    </row>
    <row r="8">
      <c r="A8" s="15">
        <v>2.0</v>
      </c>
      <c r="B8" s="16"/>
      <c r="C8" s="20"/>
      <c r="D8" s="24"/>
      <c r="E8" s="20"/>
      <c r="F8" s="16"/>
    </row>
    <row r="9">
      <c r="A9" s="15">
        <v>3.0</v>
      </c>
      <c r="B9" s="16"/>
      <c r="C9" s="20"/>
      <c r="D9" s="24"/>
      <c r="E9" s="20"/>
      <c r="F9" s="16"/>
    </row>
    <row r="10">
      <c r="A10" s="15">
        <v>4.0</v>
      </c>
      <c r="B10" s="16"/>
      <c r="C10" s="20"/>
      <c r="D10" s="24"/>
      <c r="E10" s="20"/>
      <c r="F10" s="16"/>
    </row>
    <row r="11">
      <c r="A11" s="15">
        <v>5.0</v>
      </c>
      <c r="B11" s="16"/>
      <c r="C11" s="20"/>
      <c r="D11" s="24"/>
      <c r="E11" s="20"/>
      <c r="F11" s="16"/>
    </row>
    <row r="12">
      <c r="A12" s="15">
        <v>6.0</v>
      </c>
      <c r="B12" s="16"/>
      <c r="C12" s="20"/>
      <c r="D12" s="24"/>
      <c r="E12" s="20"/>
      <c r="F12" s="16"/>
    </row>
    <row r="13">
      <c r="A13" s="15">
        <v>7.0</v>
      </c>
      <c r="B13" s="16"/>
      <c r="C13" s="20"/>
      <c r="D13" s="24"/>
      <c r="E13" s="20"/>
      <c r="F13" s="16"/>
    </row>
    <row r="14">
      <c r="A14" s="15">
        <v>8.0</v>
      </c>
      <c r="B14" s="16"/>
      <c r="C14" s="20"/>
      <c r="D14" s="24"/>
      <c r="E14" s="20"/>
      <c r="F14" s="16"/>
    </row>
    <row r="15">
      <c r="A15" s="15">
        <v>9.0</v>
      </c>
      <c r="B15" s="16"/>
      <c r="C15" s="20"/>
      <c r="D15" s="24"/>
      <c r="E15" s="20"/>
      <c r="F15" s="16"/>
    </row>
    <row r="16">
      <c r="A16" s="15">
        <v>10.0</v>
      </c>
      <c r="B16" s="16"/>
      <c r="C16" s="20"/>
      <c r="D16" s="24"/>
      <c r="E16" s="20"/>
      <c r="F16" s="16"/>
    </row>
    <row r="17">
      <c r="A17" s="15">
        <v>11.0</v>
      </c>
      <c r="B17" s="16"/>
      <c r="C17" s="20"/>
      <c r="D17" s="24"/>
      <c r="E17" s="20"/>
      <c r="F17" s="16"/>
    </row>
    <row r="18">
      <c r="A18" s="15">
        <v>12.0</v>
      </c>
      <c r="B18" s="16"/>
      <c r="C18" s="20"/>
      <c r="D18" s="24"/>
      <c r="E18" s="20"/>
      <c r="F18" s="16"/>
    </row>
    <row r="19">
      <c r="A19" s="15">
        <v>13.0</v>
      </c>
      <c r="B19" s="16"/>
      <c r="C19" s="20"/>
      <c r="D19" s="24"/>
      <c r="E19" s="20"/>
      <c r="F19" s="16"/>
    </row>
    <row r="20">
      <c r="A20" s="15">
        <v>14.0</v>
      </c>
      <c r="B20" s="16"/>
      <c r="C20" s="20"/>
      <c r="D20" s="24"/>
      <c r="E20" s="20"/>
      <c r="F20" s="16"/>
    </row>
    <row r="21" ht="15.75" customHeight="1">
      <c r="A21" s="15">
        <v>15.0</v>
      </c>
      <c r="B21" s="16"/>
      <c r="C21" s="20"/>
      <c r="D21" s="24"/>
      <c r="E21" s="20"/>
      <c r="F21" s="16"/>
    </row>
    <row r="22" ht="15.75" customHeight="1">
      <c r="A22" s="15">
        <v>16.0</v>
      </c>
      <c r="B22" s="16"/>
      <c r="C22" s="20"/>
      <c r="D22" s="24"/>
      <c r="E22" s="20"/>
      <c r="F22" s="16"/>
    </row>
    <row r="23" ht="15.75" customHeight="1">
      <c r="A23" s="15">
        <v>17.0</v>
      </c>
      <c r="B23" s="16"/>
      <c r="C23" s="20"/>
      <c r="D23" s="24"/>
      <c r="E23" s="20"/>
      <c r="F23" s="16"/>
    </row>
    <row r="24" ht="15.75" customHeight="1">
      <c r="A24" s="15">
        <v>18.0</v>
      </c>
      <c r="B24" s="16"/>
      <c r="C24" s="20"/>
      <c r="D24" s="24"/>
      <c r="E24" s="20"/>
      <c r="F24" s="16"/>
    </row>
    <row r="25" ht="15.75" customHeight="1">
      <c r="A25" s="15">
        <v>19.0</v>
      </c>
      <c r="B25" s="16"/>
      <c r="C25" s="20"/>
      <c r="D25" s="24"/>
      <c r="E25" s="20"/>
      <c r="F25" s="16"/>
    </row>
    <row r="26" ht="15.75" customHeight="1">
      <c r="A26" s="15">
        <v>20.0</v>
      </c>
      <c r="B26" s="16"/>
      <c r="C26" s="20"/>
      <c r="D26" s="24"/>
      <c r="E26" s="20"/>
      <c r="F26" s="16"/>
    </row>
    <row r="27" ht="15.75" customHeight="1">
      <c r="A27" s="15">
        <v>21.0</v>
      </c>
      <c r="B27" s="16"/>
      <c r="C27" s="20"/>
      <c r="D27" s="24"/>
      <c r="E27" s="20"/>
      <c r="F27" s="16"/>
    </row>
    <row r="28" ht="15.75" customHeight="1">
      <c r="A28" s="15">
        <v>22.0</v>
      </c>
      <c r="B28" s="16"/>
      <c r="C28" s="20"/>
      <c r="D28" s="24"/>
      <c r="E28" s="20"/>
      <c r="F28" s="16"/>
    </row>
    <row r="29" ht="15.75" customHeight="1">
      <c r="A29" s="15">
        <v>23.0</v>
      </c>
      <c r="B29" s="16"/>
      <c r="C29" s="20"/>
      <c r="D29" s="24"/>
      <c r="E29" s="20"/>
      <c r="F29" s="16"/>
    </row>
    <row r="30" ht="15.75" customHeight="1">
      <c r="A30" s="15">
        <v>24.0</v>
      </c>
      <c r="B30" s="16"/>
      <c r="C30" s="20"/>
      <c r="D30" s="24"/>
      <c r="E30" s="20"/>
      <c r="F30" s="16"/>
    </row>
    <row r="31" ht="15.75" customHeight="1">
      <c r="A31" s="15">
        <v>25.0</v>
      </c>
      <c r="B31" s="16"/>
      <c r="C31" s="20"/>
      <c r="D31" s="24"/>
      <c r="E31" s="20"/>
      <c r="F31" s="16"/>
    </row>
    <row r="32" ht="15.75" customHeight="1"/>
    <row r="33" ht="15.75" customHeight="1">
      <c r="B33" s="33" t="s">
        <v>62</v>
      </c>
      <c r="C33" s="34"/>
      <c r="D33" s="35">
        <f>SUM(D7:D31)</f>
        <v>0</v>
      </c>
    </row>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F1"/>
    <mergeCell ref="A2:F2"/>
  </mergeCells>
  <dataValidations>
    <dataValidation type="list" allowBlank="1" sqref="E7:E31">
      <formula1>"Yes,No,Partially"</formula1>
    </dataValidation>
  </dataValidations>
  <printOptions/>
  <pageMargins bottom="1.0" footer="0.0" header="0.0" left="0.75" right="0.75" top="1.0"/>
  <pageSetup fitToHeight="0"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3.0"/>
    <col customWidth="1" min="2" max="2" width="50.0"/>
    <col customWidth="1" min="3" max="3" width="18.0"/>
    <col customWidth="1" min="4" max="4" width="52.0"/>
    <col customWidth="1" min="5" max="26" width="8.71"/>
  </cols>
  <sheetData>
    <row r="2">
      <c r="B2" s="1" t="s">
        <v>4</v>
      </c>
    </row>
    <row r="3">
      <c r="B3" s="3" t="s">
        <v>6</v>
      </c>
    </row>
    <row r="5" ht="33.75" customHeight="1">
      <c r="B5" s="7" t="s">
        <v>20</v>
      </c>
      <c r="C5" s="10">
        <v>0.0</v>
      </c>
      <c r="D5" s="12" t="s">
        <v>28</v>
      </c>
    </row>
    <row r="6" ht="33.75" customHeight="1">
      <c r="B6" s="7" t="s">
        <v>31</v>
      </c>
      <c r="C6" s="10">
        <v>0.0</v>
      </c>
      <c r="D6" s="14" t="s">
        <v>34</v>
      </c>
    </row>
    <row r="7" ht="33.75" customHeight="1">
      <c r="B7" s="7" t="s">
        <v>36</v>
      </c>
      <c r="C7" s="19">
        <v>0.0</v>
      </c>
      <c r="D7" s="12" t="s">
        <v>44</v>
      </c>
    </row>
    <row r="9" ht="33.75" customHeight="1">
      <c r="B9" s="21" t="s">
        <v>47</v>
      </c>
      <c r="C9" s="26">
        <f>SUMPRODUCT('Fee Inventory'!C8:C60,'Fee Inventory'!E8:E60)</f>
        <v>0</v>
      </c>
      <c r="D9" s="12" t="s">
        <v>54</v>
      </c>
    </row>
    <row r="10" ht="33.75" customHeight="1">
      <c r="B10" s="7" t="s">
        <v>55</v>
      </c>
      <c r="C10" s="29">
        <f>IF(C7&gt;0,C7,SUM('Fee Inventory'!D8:D60))</f>
        <v>0</v>
      </c>
      <c r="D10" s="14" t="s">
        <v>56</v>
      </c>
    </row>
    <row r="11" ht="33.75" customHeight="1">
      <c r="B11" s="21" t="s">
        <v>57</v>
      </c>
      <c r="C11" s="26">
        <f>C9-C10</f>
        <v>0</v>
      </c>
      <c r="D11" s="12" t="s">
        <v>58</v>
      </c>
    </row>
    <row r="13" ht="33.75" customHeight="1">
      <c r="B13" s="7" t="s">
        <v>59</v>
      </c>
      <c r="C13" s="29">
        <f>IF(C9=0,0,IF(C7&gt;0,SUMPRODUCT(('Fee Inventory'!H8:H60="School-required or provided")*'Fee Inventory'!C8:C60*'Fee Inventory'!E8:E60)*(1-C10/C9),SUMPRODUCT(('Fee Inventory'!H8:H60="School-required or provided")*'Fee Inventory'!C8:C60*'Fee Inventory'!E8:E60)-SUMPRODUCT(('Fee Inventory'!H8:H60="School-required or provided")*'Fee Inventory'!D8:D60)))</f>
        <v>0</v>
      </c>
      <c r="D13" s="12"/>
    </row>
    <row r="14" ht="33.75" customHeight="1">
      <c r="B14" s="7" t="s">
        <v>61</v>
      </c>
      <c r="C14" s="29">
        <f>IF(C9=0,0,IF(C7&gt;0,SUMPRODUCT(('Fee Inventory'!H8:H60="Not school-required or provided")*'Fee Inventory'!C8:C60*'Fee Inventory'!E8:E60)*(1-C10/C9),SUMPRODUCT(('Fee Inventory'!H8:H60="Not school-required or provided")*'Fee Inventory'!C8:C60*'Fee Inventory'!E8:E60)-SUMPRODUCT(('Fee Inventory'!H8:H60="Not school-required or provided")*'Fee Inventory'!D8:D60)))</f>
        <v>0</v>
      </c>
      <c r="D14" s="12"/>
    </row>
    <row r="16" ht="33.75" customHeight="1">
      <c r="B16" s="21" t="s">
        <v>63</v>
      </c>
      <c r="C16" s="26">
        <f>IF(C5=0,0,C11/C5)</f>
        <v>0</v>
      </c>
      <c r="D16" s="12"/>
    </row>
    <row r="17" ht="33.75" customHeight="1">
      <c r="B17" s="21" t="s">
        <v>64</v>
      </c>
      <c r="C17" s="26">
        <f>IF(C6=0,0,C11/C6)</f>
        <v>0</v>
      </c>
      <c r="D17" s="12" t="s">
        <v>65</v>
      </c>
    </row>
    <row r="19" ht="33.75" customHeight="1">
      <c r="B19" s="7" t="s">
        <v>66</v>
      </c>
      <c r="C19" s="29">
        <f>IF(C5=0,0,SUMPRODUCT(('Fee Inventory'!C8:C60&gt;=C5)*'Fee Inventory'!E8:E60))</f>
        <v>0</v>
      </c>
      <c r="D19" s="12" t="s">
        <v>67</v>
      </c>
    </row>
    <row r="20" ht="33.75" customHeight="1">
      <c r="B20" s="7" t="s">
        <v>68</v>
      </c>
      <c r="C20" s="29">
        <f>SUM('Fee Inventory'!E8:E60)</f>
        <v>0</v>
      </c>
      <c r="D20" s="14" t="s">
        <v>69</v>
      </c>
    </row>
    <row r="21" ht="15.75" customHeight="1"/>
    <row r="22" ht="33.75" customHeight="1">
      <c r="B22" s="7" t="s">
        <v>70</v>
      </c>
      <c r="C22" s="29">
        <f>SUMPRODUCT('Fee Inventory'!C63:C68,'Fee Inventory'!E63:E68)-SUM('Fee Inventory'!D63:D68)</f>
        <v>0</v>
      </c>
      <c r="D22" s="12" t="s">
        <v>71</v>
      </c>
    </row>
    <row r="23" ht="15.75" customHeight="1"/>
    <row r="24" ht="33.75" customHeight="1">
      <c r="B24" s="21" t="s">
        <v>62</v>
      </c>
      <c r="C24" s="26">
        <f>'Unfunded Supports'!D33</f>
        <v>0</v>
      </c>
      <c r="D24" s="12"/>
    </row>
    <row r="25" ht="33.75" customHeight="1">
      <c r="B25" s="7" t="s">
        <v>72</v>
      </c>
      <c r="C25" s="29">
        <f>SUMIF('Unfunded Supports'!E7:E31,"No",'Unfunded Supports'!D7:D31)</f>
        <v>0</v>
      </c>
      <c r="D25" s="12"/>
    </row>
    <row r="26" ht="33.75" customHeight="1">
      <c r="B26" s="7" t="s">
        <v>73</v>
      </c>
      <c r="C26" s="29">
        <f>SUMIF('Unfunded Supports'!E7:E31,"Partially",'Unfunded Supports'!D7:D31)</f>
        <v>0</v>
      </c>
      <c r="D26" s="12"/>
    </row>
    <row r="27" ht="33.75" customHeight="1">
      <c r="B27" s="7" t="s">
        <v>74</v>
      </c>
      <c r="C27" s="37">
        <f>SUM('Unfunded Supports'!C7:C31)</f>
        <v>0</v>
      </c>
      <c r="D27" s="12" t="s">
        <v>76</v>
      </c>
    </row>
    <row r="28" ht="15.75" customHeight="1"/>
    <row r="29" ht="33.75" customHeight="1">
      <c r="B29" s="7" t="s">
        <v>77</v>
      </c>
      <c r="C29" s="38" t="str">
        <f>IF(C5=0,"Enter enrollment",IF(AND(C7&gt;0,SUM('Fee Inventory'!D8:D60)&gt;0),"Check inputs: relief entered both by line and as a total. Use one or the other",IF(SUMPRODUCT(('Fee Inventory'!D8:D60&gt;'Fee Inventory'!C8:C60*'Fee Inventory'!E8:E60)*1)&gt;0,"Check inputs: a row writes off more than it bills",IF(SUMPRODUCT(('Fee Inventory'!E8:E60&gt;0)*('Fee Inventory'!C8:C60=0))&gt;0,"Check inputs: a cost is entered with no student count, so it counts as zero",IF(MAX('Fee Inventory'!C8:C60)&gt;C5,"Check inputs: a cost charges more students than your enrollment","Inputs consistent")))))</f>
        <v>Enter enrollment</v>
      </c>
      <c r="D29" s="14" t="s">
        <v>79</v>
      </c>
    </row>
    <row r="30" ht="15.75" customHeight="1"/>
    <row r="31" ht="43.5" customHeight="1">
      <c r="B31" s="39" t="s">
        <v>80</v>
      </c>
    </row>
    <row r="32" ht="15.75" customHeight="1"/>
    <row r="33" ht="21.75" customHeight="1">
      <c r="B33" s="40" t="s">
        <v>83</v>
      </c>
    </row>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
    <mergeCell ref="B2:D2"/>
    <mergeCell ref="B3:D3"/>
    <mergeCell ref="B31:D31"/>
    <mergeCell ref="B33:D33"/>
  </mergeCells>
  <printOptions/>
  <pageMargins bottom="1.0" footer="0.0" header="0.0" left="0.75" right="0.75" top="1.0"/>
  <pageSetup fitToHeight="0" orientation="portrait"/>
  <drawing r:id="rId1"/>
</worksheet>
</file>