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sheetId="1" r:id="rId5"/>
    <sheet state="visible" name="Fee Inventory" sheetId="2" r:id="rId6"/>
    <sheet state="visible" name="Unfunded Supports" sheetId="3" r:id="rId7"/>
    <sheet state="visible" name="Summary" sheetId="4" r:id="rId8"/>
  </sheets>
  <definedNames/>
  <calcPr/>
</workbook>
</file>

<file path=xl/sharedStrings.xml><?xml version="1.0" encoding="utf-8"?>
<sst xmlns="http://schemas.openxmlformats.org/spreadsheetml/2006/main" count="127" uniqueCount="123">
  <si>
    <t>What Families Actually Pay</t>
  </si>
  <si>
    <t>District Schools  |  FundEDU  |  Version 1.0, August 2026</t>
  </si>
  <si>
    <t>What you end up with</t>
  </si>
  <si>
    <t>Unfunded Supports</t>
  </si>
  <si>
    <t>Summary</t>
  </si>
  <si>
    <t>Three numbers and a list. What your school bills families across a year on top of tuition. How much of that you write off through waivers, sibling rates and hardship relief, and what families actually pay after those waivers, which is the number that matters most.</t>
  </si>
  <si>
    <t>Enter enrollment and number of families. Everything else pulls from the other two tabs.</t>
  </si>
  <si>
    <t>Why a district version</t>
  </si>
  <si>
    <t>Supports beyond what you offer today. This is the list worth bringing to a scholarship organization.</t>
  </si>
  <si>
    <t xml:space="preserve">We want to highlight that students in public schools are eligible for these scholarships. Treasury's published material describes eligible schools as public, private and religious schools, and the expense categories reach well past tuition into tutoring, technology, transportation and extended day programs. </t>
  </si>
  <si>
    <t>Fee Inventory</t>
  </si>
  <si>
    <t>Filling it in</t>
  </si>
  <si>
    <t>1.  Fee Inventory tab. Row 6 is a worked example showing the format. Overwrite it or delete it.</t>
  </si>
  <si>
    <t>Enrollment</t>
  </si>
  <si>
    <t>2.  For each cost families face, enter the annual amount, how many students are charged, and the total you waive or discount across the year. Include things you require but never invoice, like a PE uniform or the annual supply list.</t>
  </si>
  <si>
    <t>#</t>
  </si>
  <si>
    <t>3.  Answer the two yes or no questions on each row. The Sort column fills itself.</t>
  </si>
  <si>
    <t>4.  Unfunded Supports tab. What you would provide beyond what you offer today if funding existed.</t>
  </si>
  <si>
    <t>5.  Summary tab. Enter enrollment and number of families. Everything else calculates, including a check on the three commonest data entry mistakes.</t>
  </si>
  <si>
    <t>What it does not claim</t>
  </si>
  <si>
    <t>Nothing here tells you whether a particular charge qualifies for scholarship funding. Treasury has not published final rules and that question will be settled there rather than here. What the Sort column does is separate the costs your school requires or provides from the costs families run into on their own, which is a split that runs through the expense categories this program uses. Technology and internet access sit outside both groups, so treat those rows as their own case. The pre-filled list is a memory aid rather than a list of qualifying expenses, and some of it will likely land outside the final rules. Whether families where you are can use these scholarships at all also requires your state opting into the program.</t>
  </si>
  <si>
    <t>Include costs families bear because you require them, such as PE uniforms or the supply list, not only charges you invoice. Row 6 is an example.</t>
  </si>
  <si>
    <t>One building at a time. If you run several schools, fill in a copy for each and add the results up afterwards.</t>
  </si>
  <si>
    <t>Support or service</t>
  </si>
  <si>
    <t>Legend</t>
  </si>
  <si>
    <t>Students it would reach</t>
  </si>
  <si>
    <t>Estimated annual cost
(total, not per student)</t>
  </si>
  <si>
    <t>Do you provide it now?</t>
  </si>
  <si>
    <t xml:space="preserve">        Shaded cells are yours to fill in. Everything else is a label or a formula.</t>
  </si>
  <si>
    <t>Total students, all grades. One building at a time.</t>
  </si>
  <si>
    <t>Notes</t>
  </si>
  <si>
    <t>Charge or required cost</t>
  </si>
  <si>
    <t>Number of families</t>
  </si>
  <si>
    <t>Students
charged</t>
  </si>
  <si>
    <t>ex</t>
  </si>
  <si>
    <t>Waived, discounted
or required to be</t>
  </si>
  <si>
    <t>Households, not students. Families with multiple children only count once.</t>
  </si>
  <si>
    <t>Want a second set of eyes on your numbers?</t>
  </si>
  <si>
    <t>Annual amount
per student</t>
  </si>
  <si>
    <t>Total waived or discounted</t>
  </si>
  <si>
    <t>Book a free 20-minute Scholarship Revenue Review and we will walk through what these figures mean for your families ahead of the 2027 program year.</t>
  </si>
  <si>
    <t>District
requires it?</t>
  </si>
  <si>
    <t>Extended day seats beyond current cap (EXAMPLE - overwrite or delete)</t>
  </si>
  <si>
    <t>FundEDU  |  3900 Industrial Park Dr, Ste 8, Altoona, PA  |  info@fundedu.org  |  (814) 283-4338</t>
  </si>
  <si>
    <t>District
provides it?</t>
  </si>
  <si>
    <t>Optional. Include any relief you grant. If you do not track it line by line, put one annual figure here.</t>
  </si>
  <si>
    <t>Sort</t>
  </si>
  <si>
    <t>Total billed to families</t>
  </si>
  <si>
    <t>Athletic participation fee (EXAMPLE - overwrite or delete)</t>
  </si>
  <si>
    <t>Partially</t>
  </si>
  <si>
    <t>Waitlist of 40 since September</t>
  </si>
  <si>
    <t>No</t>
  </si>
  <si>
    <t>Yes</t>
  </si>
  <si>
    <t>Before any relief is applied.</t>
  </si>
  <si>
    <t xml:space="preserve">     waived or discounted</t>
  </si>
  <si>
    <t>Waivers follow free and reduced lunch</t>
  </si>
  <si>
    <t>Course and program fees</t>
  </si>
  <si>
    <t>Full waivers, reduced rates and partial relief, as one annual figure.</t>
  </si>
  <si>
    <t>Net paid by families</t>
  </si>
  <si>
    <t>The number that matters here. What families carry after relief.</t>
  </si>
  <si>
    <t xml:space="preserve">     of which district requires or provides</t>
  </si>
  <si>
    <t>Course or lab fee</t>
  </si>
  <si>
    <t xml:space="preserve">     of which not district-required or provided</t>
  </si>
  <si>
    <t>AP or IB exam fees</t>
  </si>
  <si>
    <t>Dual enrollment tuition or fees</t>
  </si>
  <si>
    <t>Average per student</t>
  </si>
  <si>
    <t>Driver education</t>
  </si>
  <si>
    <t>Total unfunded need</t>
  </si>
  <si>
    <t>Career and technical program fees</t>
  </si>
  <si>
    <t>Average per family</t>
  </si>
  <si>
    <t>An average, not a typical household. Use the range below alongside it.</t>
  </si>
  <si>
    <t xml:space="preserve">     floor: paid by every student</t>
  </si>
  <si>
    <t>Materials and technology</t>
  </si>
  <si>
    <t>Instructional consumables or workbook fee</t>
  </si>
  <si>
    <t>Costs charged to the whole enrollment. Nobody pays less than this.</t>
  </si>
  <si>
    <t xml:space="preserve">     ceiling: a student who uses everything</t>
  </si>
  <si>
    <t>Device damage waiver</t>
  </si>
  <si>
    <t>Internet hotspot or connectivity</t>
  </si>
  <si>
    <t>Every line added together. Almost nobody pays this, but somebody may come close.</t>
  </si>
  <si>
    <t>Set aside from the totals above</t>
  </si>
  <si>
    <t>Calculator or required equipment</t>
  </si>
  <si>
    <t>Printing or copy fee</t>
  </si>
  <si>
    <t>Kept separate because they behave differently from the rest. Ask your advisors whether any belong in the figures above.</t>
  </si>
  <si>
    <t>Athletics and activities</t>
  </si>
  <si>
    <t>Athletic participation or pay-to-play fee</t>
  </si>
  <si>
    <t xml:space="preserve">     of which you provide nothing today</t>
  </si>
  <si>
    <t>Individual sport fee</t>
  </si>
  <si>
    <t>Athletic equipment or spirit pack</t>
  </si>
  <si>
    <t xml:space="preserve">     of which you provide partially today</t>
  </si>
  <si>
    <t>Band or instrument rental</t>
  </si>
  <si>
    <t>Students those supports would reach</t>
  </si>
  <si>
    <t>Performing arts fee</t>
  </si>
  <si>
    <t>Club or activity dues</t>
  </si>
  <si>
    <t>Class dues</t>
  </si>
  <si>
    <t>Counts a student once per listed support, so a child needing two is counted twice.</t>
  </si>
  <si>
    <t>Input check</t>
  </si>
  <si>
    <t>Transportation and access</t>
  </si>
  <si>
    <t>Bus fee for optional or out-of-boundary routes</t>
  </si>
  <si>
    <t>Activity or late bus fee</t>
  </si>
  <si>
    <t>Parking permit</t>
  </si>
  <si>
    <t>Field trip fees</t>
  </si>
  <si>
    <t>Data Check</t>
  </si>
  <si>
    <t xml:space="preserve">The two headline figures are deliberately not added together. Net paid by families is money your families already spend and would stop spending. Unfunded need is money nobody spends today. A scholarship organization might address either, but many are still in the planning process. </t>
  </si>
  <si>
    <t>Care, meals and extended learning</t>
  </si>
  <si>
    <t>FundEDU  |  info@fundedu.org  |  (814) 283-4338. This worksheet follows the expense categories this program uses and makes no judgment about eligibility.</t>
  </si>
  <si>
    <t>Before-school care</t>
  </si>
  <si>
    <t>After-school care or extended day</t>
  </si>
  <si>
    <t>Summer school or credit recovery</t>
  </si>
  <si>
    <t>Meal costs not covered by federal programs</t>
  </si>
  <si>
    <t>Tutoring beyond what the school provides</t>
  </si>
  <si>
    <t>Required clothing and supplies</t>
  </si>
  <si>
    <t>Physical education uniform</t>
  </si>
  <si>
    <t>Annual school supply list (cost to family)</t>
  </si>
  <si>
    <t>Team or performance uniform</t>
  </si>
  <si>
    <t>Graduation regalia</t>
  </si>
  <si>
    <t>Penalties, replacement charges and fines</t>
  </si>
  <si>
    <t>Reported separately on the Summary</t>
  </si>
  <si>
    <t>Late payment or late pickup fees</t>
  </si>
  <si>
    <t>Lost or damaged book and device charges</t>
  </si>
  <si>
    <t>Athletic physical exam</t>
  </si>
  <si>
    <t>Parking or discipline fines</t>
  </si>
  <si>
    <t>Sum of costs listed above</t>
  </si>
  <si>
    <t>Reference only. No student pays every line, so this is not what a family owes. Out-of-scope section excluded.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</si>
</sst>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
  </numFmts>
  <fonts count="18">
    <font>
      <sz val="11.0"/>
      <color theme="1"/>
      <name val="Calibri"/>
      <scheme val="minor"/>
    </font>
    <font>
      <b/>
      <sz val="18.0"/>
      <color rgb="FF2C5282"/>
      <name val="Calibri"/>
    </font>
    <font>
      <i/>
      <sz val="10.0"/>
      <color rgb="FF44607F"/>
      <name val="Calibri"/>
    </font>
    <font>
      <b/>
      <sz val="12.0"/>
      <color rgb="FF2C5282"/>
      <name val="Calibri"/>
    </font>
    <font>
      <b/>
      <sz val="16.0"/>
      <color rgb="FF2C5282"/>
      <name val="Calibri"/>
    </font>
    <font>
      <sz val="10.0"/>
      <color rgb="FF1A1A1A"/>
      <name val="Calibri"/>
    </font>
    <font>
      <b/>
      <sz val="10.0"/>
      <color rgb="FFFFFFFF"/>
      <name val="Calibri"/>
    </font>
    <font>
      <sz val="10.0"/>
      <color rgb="FF44607F"/>
      <name val="Calibri"/>
    </font>
    <font>
      <b/>
      <sz val="11.0"/>
      <color rgb="FF1A1A1A"/>
      <name val="Calibri"/>
    </font>
    <font>
      <i/>
      <sz val="9.0"/>
      <color rgb="FF6B7A8D"/>
      <name val="Calibri"/>
    </font>
    <font>
      <i/>
      <sz val="10.0"/>
      <color rgb="FF6B7A8D"/>
      <name val="Calibri"/>
    </font>
    <font>
      <b/>
      <sz val="10.0"/>
      <color rgb="FF44607F"/>
      <name val="Calibri"/>
    </font>
    <font>
      <sz val="9.0"/>
      <color rgb="FF6B7A8D"/>
      <name val="Calibri"/>
    </font>
    <font>
      <b/>
      <sz val="11.0"/>
      <color rgb="FF2C5282"/>
      <name val="Calibri"/>
    </font>
    <font>
      <sz val="11.0"/>
      <color theme="1"/>
      <name val="Calibri"/>
    </font>
    <font>
      <b/>
      <sz val="10.0"/>
      <color rgb="FF1F3A5F"/>
      <name val="Calibri"/>
    </font>
    <font>
      <sz val="9.0"/>
      <color rgb="FF44607F"/>
      <name val="Calibri"/>
    </font>
    <font>
      <i/>
      <color rgb="FF44607F"/>
      <name val="Calibri"/>
    </font>
  </fonts>
  <fills count="5">
    <fill>
      <patternFill patternType="none"/>
    </fill>
    <fill>
      <patternFill patternType="lightGray"/>
    </fill>
    <fill>
      <patternFill patternType="solid">
        <fgColor rgb="FF1F3A5F"/>
        <bgColor rgb="FF1F3A5F"/>
      </patternFill>
    </fill>
    <fill>
      <patternFill patternType="solid">
        <fgColor rgb="FFFFF8DC"/>
        <bgColor rgb="FFFFF8DC"/>
      </patternFill>
    </fill>
    <fill>
      <patternFill patternType="solid">
        <fgColor rgb="FFDCE5EF"/>
        <bgColor rgb="FFDCE5EF"/>
      </patternFill>
    </fill>
  </fills>
  <borders count="3">
    <border/>
    <border>
      <left style="thin">
        <color rgb="FFB4C2D3"/>
      </left>
      <right style="thin">
        <color rgb="FFB4C2D3"/>
      </right>
      <top style="thin">
        <color rgb="FFB4C2D3"/>
      </top>
      <bottom style="thin">
        <color rgb="FFB4C2D3"/>
      </bottom>
    </border>
    <border>
      <top style="medium">
        <color rgb="FF1F3A5F"/>
      </top>
    </border>
  </borders>
  <cellStyleXfs count="1">
    <xf borderId="0" fillId="0" fontId="0" numFmtId="0" applyAlignment="1" applyFont="1"/>
  </cellStyleXfs>
  <cellXfs count="42">
    <xf borderId="0" fillId="0" fontId="0" numFmtId="0" xfId="0" applyAlignment="1" applyFont="1">
      <alignment readingOrder="0" shrinkToFit="0" vertical="bottom" wrapText="0"/>
    </xf>
    <xf borderId="0" fillId="0" fontId="1" numFmtId="0" xfId="0" applyAlignment="1" applyFont="1">
      <alignment horizontal="center" shrinkToFit="0" vertical="bottom" wrapText="0"/>
    </xf>
    <xf borderId="0" fillId="0" fontId="2" numFmtId="0" xfId="0" applyAlignment="1" applyFont="1">
      <alignment horizontal="center" shrinkToFit="0" vertical="center" wrapText="0"/>
    </xf>
    <xf borderId="0" fillId="0" fontId="3" numFmtId="0" xfId="0" applyAlignment="1" applyFont="1">
      <alignment shrinkToFit="0" vertical="top" wrapText="1"/>
    </xf>
    <xf borderId="0" fillId="0" fontId="4" numFmtId="0" xfId="0" applyAlignment="1" applyFont="1">
      <alignment shrinkToFit="0" vertical="bottom" wrapText="0"/>
    </xf>
    <xf borderId="0" fillId="0" fontId="5" numFmtId="0" xfId="0" applyAlignment="1" applyFont="1">
      <alignment readingOrder="0" shrinkToFit="0" vertical="top" wrapText="1"/>
    </xf>
    <xf borderId="0" fillId="0" fontId="2" numFmtId="0" xfId="0" applyAlignment="1" applyFont="1">
      <alignment shrinkToFit="0" vertical="center" wrapText="0"/>
    </xf>
    <xf borderId="0" fillId="0" fontId="5" numFmtId="0" xfId="0" applyAlignment="1" applyFont="1">
      <alignment shrinkToFit="0" vertical="top" wrapText="1"/>
    </xf>
    <xf borderId="1" fillId="0" fontId="5" numFmtId="0" xfId="0" applyAlignment="1" applyBorder="1" applyFont="1">
      <alignment shrinkToFit="0" vertical="center" wrapText="1"/>
    </xf>
    <xf borderId="1" fillId="2" fontId="6" numFmtId="0" xfId="0" applyAlignment="1" applyBorder="1" applyFill="1" applyFont="1">
      <alignment horizontal="center" shrinkToFit="0" vertical="center" wrapText="1"/>
    </xf>
    <xf borderId="0" fillId="0" fontId="7" numFmtId="0" xfId="0" applyAlignment="1" applyFont="1">
      <alignment horizontal="center" readingOrder="0" shrinkToFit="0" vertical="top" wrapText="1"/>
    </xf>
    <xf borderId="1" fillId="3" fontId="8" numFmtId="3" xfId="0" applyAlignment="1" applyBorder="1" applyFill="1" applyFont="1" applyNumberFormat="1">
      <alignment horizontal="center" shrinkToFit="0" vertical="center" wrapText="0"/>
    </xf>
    <xf borderId="0" fillId="0" fontId="9" numFmtId="0" xfId="0" applyAlignment="1" applyFont="1">
      <alignment shrinkToFit="0" vertical="center" wrapText="1"/>
    </xf>
    <xf borderId="1" fillId="3" fontId="5" numFmtId="0" xfId="0" applyAlignment="1" applyBorder="1" applyFont="1">
      <alignment shrinkToFit="0" vertical="top" wrapText="1"/>
    </xf>
    <xf borderId="0" fillId="0" fontId="9" numFmtId="0" xfId="0" applyAlignment="1" applyFont="1">
      <alignment readingOrder="0" shrinkToFit="0" vertical="center" wrapText="1"/>
    </xf>
    <xf borderId="1" fillId="0" fontId="10" numFmtId="0" xfId="0" applyAlignment="1" applyBorder="1" applyFont="1">
      <alignment shrinkToFit="0" vertical="top" wrapText="1"/>
    </xf>
    <xf borderId="1" fillId="3" fontId="8" numFmtId="164" xfId="0" applyAlignment="1" applyBorder="1" applyFont="1" applyNumberFormat="1">
      <alignment horizontal="center" shrinkToFit="0" vertical="center" wrapText="0"/>
    </xf>
    <xf borderId="0" fillId="0" fontId="7" numFmtId="0" xfId="0" applyAlignment="1" applyFont="1">
      <alignment horizontal="center" shrinkToFit="0" vertical="top" wrapText="1"/>
    </xf>
    <xf borderId="0" fillId="0" fontId="9" numFmtId="0" xfId="0" applyAlignment="1" applyFont="1">
      <alignment shrinkToFit="0" vertical="top" wrapText="1"/>
    </xf>
    <xf borderId="1" fillId="0" fontId="10" numFmtId="164" xfId="0" applyAlignment="1" applyBorder="1" applyFont="1" applyNumberFormat="1">
      <alignment shrinkToFit="0" vertical="top" wrapText="1"/>
    </xf>
    <xf borderId="1" fillId="0" fontId="11" numFmtId="0" xfId="0" applyAlignment="1" applyBorder="1" applyFont="1">
      <alignment shrinkToFit="0" vertical="center" wrapText="1"/>
    </xf>
    <xf borderId="1" fillId="0" fontId="12" numFmtId="0" xfId="0" applyAlignment="1" applyBorder="1" applyFont="1">
      <alignment horizontal="center" shrinkToFit="0" vertical="top" wrapText="1"/>
    </xf>
    <xf borderId="1" fillId="3" fontId="5" numFmtId="0" xfId="0" applyAlignment="1" applyBorder="1" applyFont="1">
      <alignment horizontal="left" shrinkToFit="0" vertical="top" wrapText="1"/>
    </xf>
    <xf borderId="1" fillId="3" fontId="5" numFmtId="0" xfId="0" applyAlignment="1" applyBorder="1" applyFont="1">
      <alignment horizontal="center" shrinkToFit="0" vertical="top" wrapText="1"/>
    </xf>
    <xf borderId="1" fillId="3" fontId="5" numFmtId="164" xfId="0" applyAlignment="1" applyBorder="1" applyFont="1" applyNumberFormat="1">
      <alignment horizontal="left" shrinkToFit="0" vertical="top" wrapText="1"/>
    </xf>
    <xf borderId="1" fillId="0" fontId="13" numFmtId="164" xfId="0" applyAlignment="1" applyBorder="1" applyFont="1" applyNumberFormat="1">
      <alignment horizontal="center" shrinkToFit="0" vertical="center" wrapText="0"/>
    </xf>
    <xf borderId="1" fillId="4" fontId="14" numFmtId="0" xfId="0" applyAlignment="1" applyBorder="1" applyFill="1" applyFont="1">
      <alignment shrinkToFit="0" vertical="bottom" wrapText="0"/>
    </xf>
    <xf borderId="1" fillId="0" fontId="8" numFmtId="164" xfId="0" applyAlignment="1" applyBorder="1" applyFont="1" applyNumberFormat="1">
      <alignment horizontal="center" shrinkToFit="0" vertical="center" wrapText="0"/>
    </xf>
    <xf borderId="1" fillId="4" fontId="15" numFmtId="0" xfId="0" applyAlignment="1" applyBorder="1" applyFont="1">
      <alignment shrinkToFit="0" vertical="center" wrapText="0"/>
    </xf>
    <xf borderId="1" fillId="0" fontId="5" numFmtId="0" xfId="0" applyAlignment="1" applyBorder="1" applyFont="1">
      <alignment horizontal="left" shrinkToFit="0" vertical="top" wrapText="1"/>
    </xf>
    <xf borderId="1" fillId="3" fontId="5" numFmtId="3" xfId="0" applyAlignment="1" applyBorder="1" applyFont="1" applyNumberFormat="1">
      <alignment horizontal="center" shrinkToFit="0" vertical="top" wrapText="1"/>
    </xf>
    <xf borderId="1" fillId="3" fontId="5" numFmtId="164" xfId="0" applyAlignment="1" applyBorder="1" applyFont="1" applyNumberFormat="1">
      <alignment horizontal="center" shrinkToFit="0" vertical="top" wrapText="1"/>
    </xf>
    <xf borderId="1" fillId="0" fontId="16" numFmtId="0" xfId="0" applyAlignment="1" applyBorder="1" applyFont="1">
      <alignment horizontal="left" shrinkToFit="0" vertical="top" wrapText="1"/>
    </xf>
    <xf borderId="2" fillId="0" fontId="13" numFmtId="0" xfId="0" applyAlignment="1" applyBorder="1" applyFont="1">
      <alignment shrinkToFit="0" vertical="bottom" wrapText="0"/>
    </xf>
    <xf borderId="2" fillId="0" fontId="14" numFmtId="0" xfId="0" applyAlignment="1" applyBorder="1" applyFont="1">
      <alignment shrinkToFit="0" vertical="bottom" wrapText="0"/>
    </xf>
    <xf borderId="2" fillId="0" fontId="13" numFmtId="164" xfId="0" applyAlignment="1" applyBorder="1" applyFont="1" applyNumberFormat="1">
      <alignment shrinkToFit="0" vertical="bottom" wrapText="0"/>
    </xf>
    <xf borderId="1" fillId="0" fontId="8" numFmtId="3" xfId="0" applyAlignment="1" applyBorder="1" applyFont="1" applyNumberFormat="1">
      <alignment horizontal="center" shrinkToFit="0" vertical="center" wrapText="0"/>
    </xf>
    <xf borderId="1" fillId="0" fontId="8" numFmtId="0" xfId="0" applyAlignment="1" applyBorder="1" applyFont="1">
      <alignment horizontal="center" shrinkToFit="0" vertical="center" wrapText="0"/>
    </xf>
    <xf borderId="0" fillId="0" fontId="17" numFmtId="0" xfId="0" applyAlignment="1" applyFont="1">
      <alignment shrinkToFit="0" vertical="top" wrapText="1"/>
    </xf>
    <xf borderId="0" fillId="0" fontId="9" numFmtId="0" xfId="0" applyAlignment="1" applyFont="1">
      <alignment readingOrder="0" shrinkToFit="0" vertical="top" wrapText="1"/>
    </xf>
    <xf borderId="1" fillId="4" fontId="9" numFmtId="0" xfId="0" applyAlignment="1" applyBorder="1" applyFont="1">
      <alignment shrinkToFit="0" vertical="bottom" wrapText="0"/>
    </xf>
    <xf borderId="0" fillId="0" fontId="9"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0"/>
    <col customWidth="1" min="2" max="2" width="104.0"/>
    <col customWidth="1" min="3" max="26" width="8.71"/>
  </cols>
  <sheetData>
    <row r="2">
      <c r="B2" s="1" t="s">
        <v>0</v>
      </c>
    </row>
    <row r="3">
      <c r="B3" s="2" t="s">
        <v>1</v>
      </c>
    </row>
    <row r="5">
      <c r="B5" s="3" t="s">
        <v>2</v>
      </c>
    </row>
    <row r="6" ht="57.75" customHeight="1">
      <c r="B6" s="5" t="s">
        <v>5</v>
      </c>
    </row>
    <row r="8">
      <c r="B8" s="3" t="s">
        <v>7</v>
      </c>
    </row>
    <row r="9" ht="57.75" customHeight="1">
      <c r="B9" s="5" t="s">
        <v>9</v>
      </c>
    </row>
    <row r="11">
      <c r="B11" s="3" t="s">
        <v>11</v>
      </c>
    </row>
    <row r="12">
      <c r="B12" s="7" t="s">
        <v>12</v>
      </c>
    </row>
    <row r="13" ht="30.0" customHeight="1">
      <c r="B13" s="7" t="s">
        <v>14</v>
      </c>
    </row>
    <row r="14">
      <c r="B14" s="7" t="s">
        <v>16</v>
      </c>
    </row>
    <row r="15">
      <c r="B15" s="7" t="s">
        <v>17</v>
      </c>
    </row>
    <row r="16" ht="30.0" customHeight="1">
      <c r="B16" s="7" t="s">
        <v>18</v>
      </c>
    </row>
    <row r="18">
      <c r="B18" s="3" t="s">
        <v>19</v>
      </c>
    </row>
    <row r="19" ht="99.75" customHeight="1">
      <c r="B19" s="5" t="s">
        <v>20</v>
      </c>
    </row>
    <row r="21" ht="43.5" customHeight="1">
      <c r="B21" s="10" t="s">
        <v>22</v>
      </c>
    </row>
    <row r="22" ht="15.75" customHeight="1">
      <c r="B22" s="3" t="s">
        <v>24</v>
      </c>
    </row>
    <row r="23" ht="15.75" customHeight="1">
      <c r="B23" s="13" t="s">
        <v>28</v>
      </c>
    </row>
    <row r="24" ht="15.75" customHeight="1"/>
    <row r="25" ht="15.75" customHeight="1">
      <c r="B25" s="3" t="s">
        <v>37</v>
      </c>
    </row>
    <row r="26" ht="30.0" customHeight="1">
      <c r="B26" s="7" t="s">
        <v>40</v>
      </c>
    </row>
    <row r="27" ht="15.75" customHeight="1">
      <c r="B27" s="17" t="s">
        <v>43</v>
      </c>
    </row>
    <row r="28" ht="15.75" customHeight="1"/>
    <row r="29" ht="15.75" customHeight="1">
      <c r="B29" s="18"/>
    </row>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fitToHeight="0"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1" width="4.0"/>
    <col customWidth="1" min="2" max="2" width="34.0"/>
    <col customWidth="1" min="3" max="4" width="11.0"/>
    <col customWidth="1" min="5" max="5" width="14.0"/>
    <col customWidth="1" min="6" max="7" width="12.0"/>
    <col customWidth="1" min="8" max="8" width="27.0"/>
    <col customWidth="1" min="9" max="9" width="28.0"/>
    <col customWidth="1" min="10" max="26" width="8.71"/>
  </cols>
  <sheetData>
    <row r="1">
      <c r="A1" s="4" t="s">
        <v>10</v>
      </c>
    </row>
    <row r="2" ht="18.0" customHeight="1">
      <c r="A2" s="6" t="s">
        <v>21</v>
      </c>
    </row>
    <row r="5" ht="42.0" customHeight="1">
      <c r="A5" s="9" t="s">
        <v>15</v>
      </c>
      <c r="B5" s="9" t="s">
        <v>31</v>
      </c>
      <c r="C5" s="9" t="s">
        <v>33</v>
      </c>
      <c r="D5" s="9" t="s">
        <v>35</v>
      </c>
      <c r="E5" s="9" t="s">
        <v>38</v>
      </c>
      <c r="F5" s="9" t="s">
        <v>41</v>
      </c>
      <c r="G5" s="9" t="s">
        <v>44</v>
      </c>
      <c r="H5" s="9" t="s">
        <v>46</v>
      </c>
      <c r="I5" s="9" t="s">
        <v>30</v>
      </c>
    </row>
    <row r="6">
      <c r="A6" s="15" t="s">
        <v>34</v>
      </c>
      <c r="B6" s="15" t="s">
        <v>48</v>
      </c>
      <c r="C6" s="15">
        <v>180.0</v>
      </c>
      <c r="D6" s="19">
        <v>5250.0</v>
      </c>
      <c r="E6" s="19">
        <v>125.0</v>
      </c>
      <c r="F6" s="15" t="s">
        <v>51</v>
      </c>
      <c r="G6" s="15" t="s">
        <v>52</v>
      </c>
      <c r="H6" s="15" t="str">
        <f>IF(E6="","",IF(OR(F6="Yes",G6="Yes"),"District-required or provided","Not district-required or provided"))</f>
        <v>District-required or provided</v>
      </c>
      <c r="I6" s="15" t="s">
        <v>55</v>
      </c>
    </row>
    <row r="8" ht="19.5" customHeight="1">
      <c r="A8" s="26"/>
      <c r="B8" s="28" t="s">
        <v>56</v>
      </c>
      <c r="C8" s="26"/>
      <c r="D8" s="26"/>
      <c r="E8" s="26"/>
      <c r="F8" s="26"/>
      <c r="G8" s="26"/>
      <c r="H8" s="26"/>
      <c r="I8" s="26"/>
    </row>
    <row r="9">
      <c r="A9" s="21">
        <v>1.0</v>
      </c>
      <c r="B9" s="29" t="s">
        <v>61</v>
      </c>
      <c r="C9" s="30"/>
      <c r="D9" s="31"/>
      <c r="E9" s="24"/>
      <c r="F9" s="23"/>
      <c r="G9" s="23"/>
      <c r="H9" s="32" t="str">
        <f t="shared" ref="H9:H15" si="1">IF(E9="","",IF(OR(F9="Yes",G9="Yes"),"District-required or provided","Not district-required or provided"))</f>
        <v/>
      </c>
      <c r="I9" s="22"/>
    </row>
    <row r="10">
      <c r="A10" s="21">
        <v>2.0</v>
      </c>
      <c r="B10" s="29" t="s">
        <v>63</v>
      </c>
      <c r="C10" s="30"/>
      <c r="D10" s="31"/>
      <c r="E10" s="24"/>
      <c r="F10" s="23"/>
      <c r="G10" s="23"/>
      <c r="H10" s="32" t="str">
        <f t="shared" si="1"/>
        <v/>
      </c>
      <c r="I10" s="22"/>
    </row>
    <row r="11">
      <c r="A11" s="21">
        <v>3.0</v>
      </c>
      <c r="B11" s="29" t="s">
        <v>64</v>
      </c>
      <c r="C11" s="30"/>
      <c r="D11" s="31"/>
      <c r="E11" s="24"/>
      <c r="F11" s="23"/>
      <c r="G11" s="23"/>
      <c r="H11" s="32" t="str">
        <f t="shared" si="1"/>
        <v/>
      </c>
      <c r="I11" s="22"/>
    </row>
    <row r="12">
      <c r="A12" s="21">
        <v>4.0</v>
      </c>
      <c r="B12" s="29" t="s">
        <v>66</v>
      </c>
      <c r="C12" s="30"/>
      <c r="D12" s="31"/>
      <c r="E12" s="24"/>
      <c r="F12" s="23"/>
      <c r="G12" s="23"/>
      <c r="H12" s="32" t="str">
        <f t="shared" si="1"/>
        <v/>
      </c>
      <c r="I12" s="22"/>
    </row>
    <row r="13">
      <c r="A13" s="21">
        <v>5.0</v>
      </c>
      <c r="B13" s="29" t="s">
        <v>68</v>
      </c>
      <c r="C13" s="30"/>
      <c r="D13" s="31"/>
      <c r="E13" s="24"/>
      <c r="F13" s="23"/>
      <c r="G13" s="23"/>
      <c r="H13" s="32" t="str">
        <f t="shared" si="1"/>
        <v/>
      </c>
      <c r="I13" s="22"/>
    </row>
    <row r="14">
      <c r="A14" s="21">
        <v>6.0</v>
      </c>
      <c r="B14" s="29"/>
      <c r="C14" s="30"/>
      <c r="D14" s="31"/>
      <c r="E14" s="24"/>
      <c r="F14" s="23"/>
      <c r="G14" s="23"/>
      <c r="H14" s="32" t="str">
        <f t="shared" si="1"/>
        <v/>
      </c>
      <c r="I14" s="22"/>
    </row>
    <row r="15">
      <c r="A15" s="21">
        <v>7.0</v>
      </c>
      <c r="B15" s="29"/>
      <c r="C15" s="30"/>
      <c r="D15" s="31"/>
      <c r="E15" s="24"/>
      <c r="F15" s="23"/>
      <c r="G15" s="23"/>
      <c r="H15" s="32" t="str">
        <f t="shared" si="1"/>
        <v/>
      </c>
      <c r="I15" s="22"/>
    </row>
    <row r="16" ht="19.5" customHeight="1">
      <c r="A16" s="26"/>
      <c r="B16" s="28" t="s">
        <v>72</v>
      </c>
      <c r="C16" s="26"/>
      <c r="D16" s="26"/>
      <c r="E16" s="26"/>
      <c r="F16" s="26"/>
      <c r="G16" s="26"/>
      <c r="H16" s="26"/>
      <c r="I16" s="26"/>
    </row>
    <row r="17">
      <c r="A17" s="21">
        <v>8.0</v>
      </c>
      <c r="B17" s="29" t="s">
        <v>73</v>
      </c>
      <c r="C17" s="30"/>
      <c r="D17" s="31"/>
      <c r="E17" s="24"/>
      <c r="F17" s="23"/>
      <c r="G17" s="23"/>
      <c r="H17" s="32" t="str">
        <f t="shared" ref="H17:H23" si="2">IF(E17="","",IF(OR(F17="Yes",G17="Yes"),"District-required or provided","Not district-required or provided"))</f>
        <v/>
      </c>
      <c r="I17" s="22"/>
    </row>
    <row r="18">
      <c r="A18" s="21">
        <v>9.0</v>
      </c>
      <c r="B18" s="29" t="s">
        <v>76</v>
      </c>
      <c r="C18" s="30"/>
      <c r="D18" s="31"/>
      <c r="E18" s="24"/>
      <c r="F18" s="23"/>
      <c r="G18" s="23"/>
      <c r="H18" s="32" t="str">
        <f t="shared" si="2"/>
        <v/>
      </c>
      <c r="I18" s="22"/>
    </row>
    <row r="19">
      <c r="A19" s="21">
        <v>10.0</v>
      </c>
      <c r="B19" s="29" t="s">
        <v>77</v>
      </c>
      <c r="C19" s="30"/>
      <c r="D19" s="31"/>
      <c r="E19" s="24"/>
      <c r="F19" s="23"/>
      <c r="G19" s="23"/>
      <c r="H19" s="32" t="str">
        <f t="shared" si="2"/>
        <v/>
      </c>
      <c r="I19" s="22"/>
    </row>
    <row r="20">
      <c r="A20" s="21">
        <v>11.0</v>
      </c>
      <c r="B20" s="29" t="s">
        <v>80</v>
      </c>
      <c r="C20" s="30"/>
      <c r="D20" s="31"/>
      <c r="E20" s="24"/>
      <c r="F20" s="23"/>
      <c r="G20" s="23"/>
      <c r="H20" s="32" t="str">
        <f t="shared" si="2"/>
        <v/>
      </c>
      <c r="I20" s="22"/>
    </row>
    <row r="21" ht="15.75" customHeight="1">
      <c r="A21" s="21">
        <v>12.0</v>
      </c>
      <c r="B21" s="29" t="s">
        <v>81</v>
      </c>
      <c r="C21" s="30"/>
      <c r="D21" s="31"/>
      <c r="E21" s="24"/>
      <c r="F21" s="23"/>
      <c r="G21" s="23"/>
      <c r="H21" s="32" t="str">
        <f t="shared" si="2"/>
        <v/>
      </c>
      <c r="I21" s="22"/>
    </row>
    <row r="22" ht="15.75" customHeight="1">
      <c r="A22" s="21">
        <v>13.0</v>
      </c>
      <c r="B22" s="29"/>
      <c r="C22" s="30"/>
      <c r="D22" s="31"/>
      <c r="E22" s="24"/>
      <c r="F22" s="23"/>
      <c r="G22" s="23"/>
      <c r="H22" s="32" t="str">
        <f t="shared" si="2"/>
        <v/>
      </c>
      <c r="I22" s="22"/>
    </row>
    <row r="23" ht="15.75" customHeight="1">
      <c r="A23" s="21">
        <v>14.0</v>
      </c>
      <c r="B23" s="29"/>
      <c r="C23" s="30"/>
      <c r="D23" s="31"/>
      <c r="E23" s="24"/>
      <c r="F23" s="23"/>
      <c r="G23" s="23"/>
      <c r="H23" s="32" t="str">
        <f t="shared" si="2"/>
        <v/>
      </c>
      <c r="I23" s="22"/>
    </row>
    <row r="24" ht="19.5" customHeight="1">
      <c r="A24" s="26"/>
      <c r="B24" s="28" t="s">
        <v>83</v>
      </c>
      <c r="C24" s="26"/>
      <c r="D24" s="26"/>
      <c r="E24" s="26"/>
      <c r="F24" s="26"/>
      <c r="G24" s="26"/>
      <c r="H24" s="26"/>
      <c r="I24" s="26"/>
    </row>
    <row r="25" ht="15.75" customHeight="1">
      <c r="A25" s="21">
        <v>15.0</v>
      </c>
      <c r="B25" s="29" t="s">
        <v>84</v>
      </c>
      <c r="C25" s="30"/>
      <c r="D25" s="31"/>
      <c r="E25" s="24"/>
      <c r="F25" s="23"/>
      <c r="G25" s="23"/>
      <c r="H25" s="32" t="str">
        <f t="shared" ref="H25:H33" si="3">IF(E25="","",IF(OR(F25="Yes",G25="Yes"),"District-required or provided","Not district-required or provided"))</f>
        <v/>
      </c>
      <c r="I25" s="22"/>
    </row>
    <row r="26" ht="15.75" customHeight="1">
      <c r="A26" s="21">
        <v>16.0</v>
      </c>
      <c r="B26" s="29" t="s">
        <v>86</v>
      </c>
      <c r="C26" s="30"/>
      <c r="D26" s="31"/>
      <c r="E26" s="24"/>
      <c r="F26" s="23"/>
      <c r="G26" s="23"/>
      <c r="H26" s="32" t="str">
        <f t="shared" si="3"/>
        <v/>
      </c>
      <c r="I26" s="22"/>
    </row>
    <row r="27" ht="15.75" customHeight="1">
      <c r="A27" s="21">
        <v>17.0</v>
      </c>
      <c r="B27" s="29" t="s">
        <v>87</v>
      </c>
      <c r="C27" s="30"/>
      <c r="D27" s="31"/>
      <c r="E27" s="24"/>
      <c r="F27" s="23"/>
      <c r="G27" s="23"/>
      <c r="H27" s="32" t="str">
        <f t="shared" si="3"/>
        <v/>
      </c>
      <c r="I27" s="22"/>
    </row>
    <row r="28" ht="15.75" customHeight="1">
      <c r="A28" s="21">
        <v>18.0</v>
      </c>
      <c r="B28" s="29" t="s">
        <v>89</v>
      </c>
      <c r="C28" s="30"/>
      <c r="D28" s="31"/>
      <c r="E28" s="24"/>
      <c r="F28" s="23"/>
      <c r="G28" s="23"/>
      <c r="H28" s="32" t="str">
        <f t="shared" si="3"/>
        <v/>
      </c>
      <c r="I28" s="22"/>
    </row>
    <row r="29" ht="15.75" customHeight="1">
      <c r="A29" s="21">
        <v>19.0</v>
      </c>
      <c r="B29" s="29" t="s">
        <v>91</v>
      </c>
      <c r="C29" s="30"/>
      <c r="D29" s="31"/>
      <c r="E29" s="24"/>
      <c r="F29" s="23"/>
      <c r="G29" s="23"/>
      <c r="H29" s="32" t="str">
        <f t="shared" si="3"/>
        <v/>
      </c>
      <c r="I29" s="22"/>
    </row>
    <row r="30" ht="15.75" customHeight="1">
      <c r="A30" s="21">
        <v>20.0</v>
      </c>
      <c r="B30" s="29" t="s">
        <v>92</v>
      </c>
      <c r="C30" s="30"/>
      <c r="D30" s="31"/>
      <c r="E30" s="24"/>
      <c r="F30" s="23"/>
      <c r="G30" s="23"/>
      <c r="H30" s="32" t="str">
        <f t="shared" si="3"/>
        <v/>
      </c>
      <c r="I30" s="22"/>
    </row>
    <row r="31" ht="15.75" customHeight="1">
      <c r="A31" s="21">
        <v>21.0</v>
      </c>
      <c r="B31" s="29" t="s">
        <v>93</v>
      </c>
      <c r="C31" s="30"/>
      <c r="D31" s="31"/>
      <c r="E31" s="24"/>
      <c r="F31" s="23"/>
      <c r="G31" s="23"/>
      <c r="H31" s="32" t="str">
        <f t="shared" si="3"/>
        <v/>
      </c>
      <c r="I31" s="22"/>
    </row>
    <row r="32" ht="15.75" customHeight="1">
      <c r="A32" s="21">
        <v>22.0</v>
      </c>
      <c r="B32" s="29"/>
      <c r="C32" s="30"/>
      <c r="D32" s="31"/>
      <c r="E32" s="24"/>
      <c r="F32" s="23"/>
      <c r="G32" s="23"/>
      <c r="H32" s="32" t="str">
        <f t="shared" si="3"/>
        <v/>
      </c>
      <c r="I32" s="22"/>
    </row>
    <row r="33" ht="15.75" customHeight="1">
      <c r="A33" s="21">
        <v>23.0</v>
      </c>
      <c r="B33" s="29"/>
      <c r="C33" s="30"/>
      <c r="D33" s="31"/>
      <c r="E33" s="24"/>
      <c r="F33" s="23"/>
      <c r="G33" s="23"/>
      <c r="H33" s="32" t="str">
        <f t="shared" si="3"/>
        <v/>
      </c>
      <c r="I33" s="22"/>
    </row>
    <row r="34" ht="19.5" customHeight="1">
      <c r="A34" s="26"/>
      <c r="B34" s="28" t="s">
        <v>96</v>
      </c>
      <c r="C34" s="26"/>
      <c r="D34" s="26"/>
      <c r="E34" s="26"/>
      <c r="F34" s="26"/>
      <c r="G34" s="26"/>
      <c r="H34" s="26"/>
      <c r="I34" s="26"/>
    </row>
    <row r="35" ht="15.75" customHeight="1">
      <c r="A35" s="21">
        <v>24.0</v>
      </c>
      <c r="B35" s="29" t="s">
        <v>97</v>
      </c>
      <c r="C35" s="30"/>
      <c r="D35" s="31"/>
      <c r="E35" s="24"/>
      <c r="F35" s="23"/>
      <c r="G35" s="23"/>
      <c r="H35" s="32" t="str">
        <f t="shared" ref="H35:H40" si="4">IF(E35="","",IF(OR(F35="Yes",G35="Yes"),"District-required or provided","Not district-required or provided"))</f>
        <v/>
      </c>
      <c r="I35" s="22"/>
    </row>
    <row r="36" ht="15.75" customHeight="1">
      <c r="A36" s="21">
        <v>25.0</v>
      </c>
      <c r="B36" s="29" t="s">
        <v>98</v>
      </c>
      <c r="C36" s="30"/>
      <c r="D36" s="31"/>
      <c r="E36" s="24"/>
      <c r="F36" s="23"/>
      <c r="G36" s="23"/>
      <c r="H36" s="32" t="str">
        <f t="shared" si="4"/>
        <v/>
      </c>
      <c r="I36" s="22"/>
    </row>
    <row r="37" ht="15.75" customHeight="1">
      <c r="A37" s="21">
        <v>26.0</v>
      </c>
      <c r="B37" s="29" t="s">
        <v>99</v>
      </c>
      <c r="C37" s="30"/>
      <c r="D37" s="31"/>
      <c r="E37" s="24"/>
      <c r="F37" s="23"/>
      <c r="G37" s="23"/>
      <c r="H37" s="32" t="str">
        <f t="shared" si="4"/>
        <v/>
      </c>
      <c r="I37" s="22"/>
    </row>
    <row r="38" ht="15.75" customHeight="1">
      <c r="A38" s="21">
        <v>27.0</v>
      </c>
      <c r="B38" s="29" t="s">
        <v>100</v>
      </c>
      <c r="C38" s="30"/>
      <c r="D38" s="31"/>
      <c r="E38" s="24"/>
      <c r="F38" s="23"/>
      <c r="G38" s="23"/>
      <c r="H38" s="32" t="str">
        <f t="shared" si="4"/>
        <v/>
      </c>
      <c r="I38" s="22"/>
    </row>
    <row r="39" ht="15.75" customHeight="1">
      <c r="A39" s="21">
        <v>28.0</v>
      </c>
      <c r="B39" s="29"/>
      <c r="C39" s="30"/>
      <c r="D39" s="31"/>
      <c r="E39" s="24"/>
      <c r="F39" s="23"/>
      <c r="G39" s="23"/>
      <c r="H39" s="32" t="str">
        <f t="shared" si="4"/>
        <v/>
      </c>
      <c r="I39" s="22"/>
    </row>
    <row r="40" ht="15.75" customHeight="1">
      <c r="A40" s="21">
        <v>29.0</v>
      </c>
      <c r="B40" s="29"/>
      <c r="C40" s="30"/>
      <c r="D40" s="31"/>
      <c r="E40" s="24"/>
      <c r="F40" s="23"/>
      <c r="G40" s="23"/>
      <c r="H40" s="32" t="str">
        <f t="shared" si="4"/>
        <v/>
      </c>
      <c r="I40" s="22"/>
    </row>
    <row r="41" ht="19.5" customHeight="1">
      <c r="A41" s="26"/>
      <c r="B41" s="28" t="s">
        <v>103</v>
      </c>
      <c r="C41" s="26"/>
      <c r="D41" s="26"/>
      <c r="E41" s="26"/>
      <c r="F41" s="26"/>
      <c r="G41" s="26"/>
      <c r="H41" s="26"/>
      <c r="I41" s="26"/>
    </row>
    <row r="42" ht="15.75" customHeight="1">
      <c r="A42" s="21">
        <v>30.0</v>
      </c>
      <c r="B42" s="29" t="s">
        <v>105</v>
      </c>
      <c r="C42" s="30"/>
      <c r="D42" s="31"/>
      <c r="E42" s="24"/>
      <c r="F42" s="23"/>
      <c r="G42" s="23"/>
      <c r="H42" s="32" t="str">
        <f t="shared" ref="H42:H48" si="5">IF(E42="","",IF(OR(F42="Yes",G42="Yes"),"District-required or provided","Not district-required or provided"))</f>
        <v/>
      </c>
      <c r="I42" s="22"/>
    </row>
    <row r="43" ht="15.75" customHeight="1">
      <c r="A43" s="21">
        <v>31.0</v>
      </c>
      <c r="B43" s="29" t="s">
        <v>106</v>
      </c>
      <c r="C43" s="30"/>
      <c r="D43" s="31"/>
      <c r="E43" s="24"/>
      <c r="F43" s="23"/>
      <c r="G43" s="23"/>
      <c r="H43" s="32" t="str">
        <f t="shared" si="5"/>
        <v/>
      </c>
      <c r="I43" s="22"/>
    </row>
    <row r="44" ht="15.75" customHeight="1">
      <c r="A44" s="21">
        <v>32.0</v>
      </c>
      <c r="B44" s="29" t="s">
        <v>107</v>
      </c>
      <c r="C44" s="30"/>
      <c r="D44" s="31"/>
      <c r="E44" s="24"/>
      <c r="F44" s="23"/>
      <c r="G44" s="23"/>
      <c r="H44" s="32" t="str">
        <f t="shared" si="5"/>
        <v/>
      </c>
      <c r="I44" s="22"/>
    </row>
    <row r="45" ht="15.75" customHeight="1">
      <c r="A45" s="21">
        <v>33.0</v>
      </c>
      <c r="B45" s="29" t="s">
        <v>108</v>
      </c>
      <c r="C45" s="30"/>
      <c r="D45" s="31"/>
      <c r="E45" s="24"/>
      <c r="F45" s="23"/>
      <c r="G45" s="23"/>
      <c r="H45" s="32" t="str">
        <f t="shared" si="5"/>
        <v/>
      </c>
      <c r="I45" s="22"/>
    </row>
    <row r="46" ht="15.75" customHeight="1">
      <c r="A46" s="21">
        <v>34.0</v>
      </c>
      <c r="B46" s="29" t="s">
        <v>109</v>
      </c>
      <c r="C46" s="30"/>
      <c r="D46" s="31"/>
      <c r="E46" s="24"/>
      <c r="F46" s="23"/>
      <c r="G46" s="23"/>
      <c r="H46" s="32" t="str">
        <f t="shared" si="5"/>
        <v/>
      </c>
      <c r="I46" s="22"/>
    </row>
    <row r="47" ht="15.75" customHeight="1">
      <c r="A47" s="21">
        <v>35.0</v>
      </c>
      <c r="B47" s="29"/>
      <c r="C47" s="30"/>
      <c r="D47" s="31"/>
      <c r="E47" s="24"/>
      <c r="F47" s="23"/>
      <c r="G47" s="23"/>
      <c r="H47" s="32" t="str">
        <f t="shared" si="5"/>
        <v/>
      </c>
      <c r="I47" s="22"/>
    </row>
    <row r="48" ht="15.75" customHeight="1">
      <c r="A48" s="21">
        <v>36.0</v>
      </c>
      <c r="B48" s="29"/>
      <c r="C48" s="30"/>
      <c r="D48" s="31"/>
      <c r="E48" s="24"/>
      <c r="F48" s="23"/>
      <c r="G48" s="23"/>
      <c r="H48" s="32" t="str">
        <f t="shared" si="5"/>
        <v/>
      </c>
      <c r="I48" s="22"/>
    </row>
    <row r="49" ht="19.5" customHeight="1">
      <c r="A49" s="26"/>
      <c r="B49" s="28" t="s">
        <v>110</v>
      </c>
      <c r="C49" s="26"/>
      <c r="D49" s="26"/>
      <c r="E49" s="26"/>
      <c r="F49" s="26"/>
      <c r="G49" s="26"/>
      <c r="H49" s="26"/>
      <c r="I49" s="26"/>
    </row>
    <row r="50" ht="15.75" customHeight="1">
      <c r="A50" s="21">
        <v>37.0</v>
      </c>
      <c r="B50" s="29" t="s">
        <v>111</v>
      </c>
      <c r="C50" s="30"/>
      <c r="D50" s="31"/>
      <c r="E50" s="24"/>
      <c r="F50" s="23"/>
      <c r="G50" s="23"/>
      <c r="H50" s="32" t="str">
        <f t="shared" ref="H50:H55" si="6">IF(E50="","",IF(OR(F50="Yes",G50="Yes"),"District-required or provided","Not district-required or provided"))</f>
        <v/>
      </c>
      <c r="I50" s="22"/>
    </row>
    <row r="51" ht="15.75" customHeight="1">
      <c r="A51" s="21">
        <v>38.0</v>
      </c>
      <c r="B51" s="29" t="s">
        <v>112</v>
      </c>
      <c r="C51" s="30"/>
      <c r="D51" s="31"/>
      <c r="E51" s="24"/>
      <c r="F51" s="23"/>
      <c r="G51" s="23"/>
      <c r="H51" s="32" t="str">
        <f t="shared" si="6"/>
        <v/>
      </c>
      <c r="I51" s="22"/>
    </row>
    <row r="52" ht="15.75" customHeight="1">
      <c r="A52" s="21">
        <v>39.0</v>
      </c>
      <c r="B52" s="29" t="s">
        <v>113</v>
      </c>
      <c r="C52" s="30"/>
      <c r="D52" s="31"/>
      <c r="E52" s="24"/>
      <c r="F52" s="23"/>
      <c r="G52" s="23"/>
      <c r="H52" s="32" t="str">
        <f t="shared" si="6"/>
        <v/>
      </c>
      <c r="I52" s="22"/>
    </row>
    <row r="53" ht="15.75" customHeight="1">
      <c r="A53" s="21">
        <v>40.0</v>
      </c>
      <c r="B53" s="29" t="s">
        <v>114</v>
      </c>
      <c r="C53" s="30"/>
      <c r="D53" s="31"/>
      <c r="E53" s="24"/>
      <c r="F53" s="23"/>
      <c r="G53" s="23"/>
      <c r="H53" s="32" t="str">
        <f t="shared" si="6"/>
        <v/>
      </c>
      <c r="I53" s="22"/>
    </row>
    <row r="54" ht="15.75" customHeight="1">
      <c r="A54" s="21">
        <v>41.0</v>
      </c>
      <c r="B54" s="29"/>
      <c r="C54" s="30"/>
      <c r="D54" s="31"/>
      <c r="E54" s="24"/>
      <c r="F54" s="23"/>
      <c r="G54" s="23"/>
      <c r="H54" s="32" t="str">
        <f t="shared" si="6"/>
        <v/>
      </c>
      <c r="I54" s="22"/>
    </row>
    <row r="55" ht="15.75" customHeight="1">
      <c r="A55" s="21">
        <v>42.0</v>
      </c>
      <c r="B55" s="29"/>
      <c r="C55" s="30"/>
      <c r="D55" s="31"/>
      <c r="E55" s="24"/>
      <c r="F55" s="23"/>
      <c r="G55" s="23"/>
      <c r="H55" s="32" t="str">
        <f t="shared" si="6"/>
        <v/>
      </c>
      <c r="I55" s="22"/>
    </row>
    <row r="56" ht="15.75" customHeight="1"/>
    <row r="57" ht="19.5" customHeight="1">
      <c r="A57" s="26"/>
      <c r="B57" s="28" t="s">
        <v>115</v>
      </c>
      <c r="C57" s="26"/>
      <c r="D57" s="26"/>
      <c r="E57" s="26"/>
      <c r="F57" s="26"/>
      <c r="G57" s="26"/>
      <c r="H57" s="26"/>
      <c r="I57" s="40" t="s">
        <v>116</v>
      </c>
    </row>
    <row r="58" ht="15.75" customHeight="1">
      <c r="A58" s="21">
        <v>43.0</v>
      </c>
      <c r="B58" s="29" t="s">
        <v>117</v>
      </c>
      <c r="C58" s="30"/>
      <c r="D58" s="31"/>
      <c r="E58" s="24"/>
      <c r="F58" s="23"/>
      <c r="G58" s="23"/>
      <c r="H58" s="32" t="str">
        <f t="shared" ref="H58:H63" si="7">IF(E58="","",IF(OR(F58="Yes",G58="Yes"),"District-required or provided","Not district-required or provided"))</f>
        <v/>
      </c>
      <c r="I58" s="22"/>
    </row>
    <row r="59" ht="15.75" customHeight="1">
      <c r="A59" s="21">
        <v>44.0</v>
      </c>
      <c r="B59" s="29" t="s">
        <v>118</v>
      </c>
      <c r="C59" s="30"/>
      <c r="D59" s="31"/>
      <c r="E59" s="24"/>
      <c r="F59" s="23"/>
      <c r="G59" s="23"/>
      <c r="H59" s="32" t="str">
        <f t="shared" si="7"/>
        <v/>
      </c>
      <c r="I59" s="22"/>
    </row>
    <row r="60" ht="15.75" customHeight="1">
      <c r="A60" s="21">
        <v>45.0</v>
      </c>
      <c r="B60" s="29" t="s">
        <v>119</v>
      </c>
      <c r="C60" s="30"/>
      <c r="D60" s="31"/>
      <c r="E60" s="24"/>
      <c r="F60" s="23"/>
      <c r="G60" s="23"/>
      <c r="H60" s="32" t="str">
        <f t="shared" si="7"/>
        <v/>
      </c>
      <c r="I60" s="22"/>
    </row>
    <row r="61" ht="15.75" customHeight="1">
      <c r="A61" s="21">
        <v>46.0</v>
      </c>
      <c r="B61" s="29" t="s">
        <v>120</v>
      </c>
      <c r="C61" s="30"/>
      <c r="D61" s="31"/>
      <c r="E61" s="24"/>
      <c r="F61" s="23"/>
      <c r="G61" s="23"/>
      <c r="H61" s="32" t="str">
        <f t="shared" si="7"/>
        <v/>
      </c>
      <c r="I61" s="22"/>
    </row>
    <row r="62" ht="15.75" customHeight="1">
      <c r="A62" s="21">
        <v>47.0</v>
      </c>
      <c r="B62" s="29"/>
      <c r="C62" s="30"/>
      <c r="D62" s="31"/>
      <c r="E62" s="24"/>
      <c r="F62" s="23"/>
      <c r="G62" s="23"/>
      <c r="H62" s="32" t="str">
        <f t="shared" si="7"/>
        <v/>
      </c>
      <c r="I62" s="22"/>
    </row>
    <row r="63" ht="15.75" customHeight="1">
      <c r="A63" s="21">
        <v>48.0</v>
      </c>
      <c r="B63" s="29"/>
      <c r="C63" s="30"/>
      <c r="D63" s="31"/>
      <c r="E63" s="24"/>
      <c r="F63" s="23"/>
      <c r="G63" s="23"/>
      <c r="H63" s="32" t="str">
        <f t="shared" si="7"/>
        <v/>
      </c>
      <c r="I63" s="22"/>
    </row>
    <row r="64" ht="15.75" customHeight="1"/>
    <row r="65" ht="15.75" customHeight="1">
      <c r="B65" s="33" t="s">
        <v>121</v>
      </c>
      <c r="C65" s="34"/>
      <c r="D65" s="34"/>
      <c r="E65" s="35">
        <f>SUM(E8:E55)</f>
        <v>0</v>
      </c>
    </row>
    <row r="66" ht="19.5" customHeight="1">
      <c r="B66" s="41" t="s">
        <v>122</v>
      </c>
    </row>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I1"/>
    <mergeCell ref="A2:I2"/>
    <mergeCell ref="B66:I66"/>
  </mergeCells>
  <dataValidations>
    <dataValidation type="list" allowBlank="1" sqref="F8:G55 F58:G63">
      <formula1>"Yes,No"</formula1>
    </dataValidation>
  </dataValidations>
  <printOptions/>
  <pageMargins bottom="1.0" footer="0.0" header="0.0" left="0.75" right="0.75" top="1.0"/>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5.0" topLeftCell="A6" activePane="bottomLeft" state="frozen"/>
      <selection activeCell="B7" sqref="B7" pane="bottomLeft"/>
    </sheetView>
  </sheetViews>
  <sheetFormatPr customHeight="1" defaultColWidth="14.43" defaultRowHeight="15.0"/>
  <cols>
    <col customWidth="1" min="1" max="1" width="4.0"/>
    <col customWidth="1" min="2" max="2" width="40.0"/>
    <col customWidth="1" min="3" max="5" width="20.0"/>
    <col customWidth="1" min="6" max="6" width="44.0"/>
    <col customWidth="1" min="7" max="26" width="8.71"/>
  </cols>
  <sheetData>
    <row r="1">
      <c r="A1" s="4" t="s">
        <v>3</v>
      </c>
    </row>
    <row r="2" ht="18.0" customHeight="1">
      <c r="A2" s="6" t="s">
        <v>8</v>
      </c>
    </row>
    <row r="5" ht="42.0" customHeight="1">
      <c r="A5" s="9" t="s">
        <v>15</v>
      </c>
      <c r="B5" s="9" t="s">
        <v>23</v>
      </c>
      <c r="C5" s="9" t="s">
        <v>25</v>
      </c>
      <c r="D5" s="9" t="s">
        <v>26</v>
      </c>
      <c r="E5" s="9" t="s">
        <v>27</v>
      </c>
      <c r="F5" s="9" t="s">
        <v>30</v>
      </c>
    </row>
    <row r="6">
      <c r="A6" s="15" t="s">
        <v>34</v>
      </c>
      <c r="B6" s="15" t="s">
        <v>42</v>
      </c>
      <c r="C6" s="15">
        <v>40.0</v>
      </c>
      <c r="D6" s="19">
        <v>31000.0</v>
      </c>
      <c r="E6" s="15" t="s">
        <v>49</v>
      </c>
      <c r="F6" s="15" t="s">
        <v>50</v>
      </c>
    </row>
    <row r="7">
      <c r="A7" s="21">
        <v>1.0</v>
      </c>
      <c r="B7" s="22"/>
      <c r="C7" s="23"/>
      <c r="D7" s="24"/>
      <c r="E7" s="23"/>
      <c r="F7" s="22"/>
    </row>
    <row r="8">
      <c r="A8" s="21">
        <v>2.0</v>
      </c>
      <c r="B8" s="22"/>
      <c r="C8" s="23"/>
      <c r="D8" s="24"/>
      <c r="E8" s="23"/>
      <c r="F8" s="22"/>
    </row>
    <row r="9">
      <c r="A9" s="21">
        <v>3.0</v>
      </c>
      <c r="B9" s="22"/>
      <c r="C9" s="23"/>
      <c r="D9" s="24"/>
      <c r="E9" s="23"/>
      <c r="F9" s="22"/>
    </row>
    <row r="10">
      <c r="A10" s="21">
        <v>4.0</v>
      </c>
      <c r="B10" s="22"/>
      <c r="C10" s="23"/>
      <c r="D10" s="24"/>
      <c r="E10" s="23"/>
      <c r="F10" s="22"/>
    </row>
    <row r="11">
      <c r="A11" s="21">
        <v>5.0</v>
      </c>
      <c r="B11" s="22"/>
      <c r="C11" s="23"/>
      <c r="D11" s="24"/>
      <c r="E11" s="23"/>
      <c r="F11" s="22"/>
    </row>
    <row r="12">
      <c r="A12" s="21">
        <v>6.0</v>
      </c>
      <c r="B12" s="22"/>
      <c r="C12" s="23"/>
      <c r="D12" s="24"/>
      <c r="E12" s="23"/>
      <c r="F12" s="22"/>
    </row>
    <row r="13">
      <c r="A13" s="21">
        <v>7.0</v>
      </c>
      <c r="B13" s="22"/>
      <c r="C13" s="23"/>
      <c r="D13" s="24"/>
      <c r="E13" s="23"/>
      <c r="F13" s="22"/>
    </row>
    <row r="14">
      <c r="A14" s="21">
        <v>8.0</v>
      </c>
      <c r="B14" s="22"/>
      <c r="C14" s="23"/>
      <c r="D14" s="24"/>
      <c r="E14" s="23"/>
      <c r="F14" s="22"/>
    </row>
    <row r="15">
      <c r="A15" s="21">
        <v>9.0</v>
      </c>
      <c r="B15" s="22"/>
      <c r="C15" s="23"/>
      <c r="D15" s="24"/>
      <c r="E15" s="23"/>
      <c r="F15" s="22"/>
    </row>
    <row r="16">
      <c r="A16" s="21">
        <v>10.0</v>
      </c>
      <c r="B16" s="22"/>
      <c r="C16" s="23"/>
      <c r="D16" s="24"/>
      <c r="E16" s="23"/>
      <c r="F16" s="22"/>
    </row>
    <row r="17">
      <c r="A17" s="21">
        <v>11.0</v>
      </c>
      <c r="B17" s="22"/>
      <c r="C17" s="23"/>
      <c r="D17" s="24"/>
      <c r="E17" s="23"/>
      <c r="F17" s="22"/>
    </row>
    <row r="18">
      <c r="A18" s="21">
        <v>12.0</v>
      </c>
      <c r="B18" s="22"/>
      <c r="C18" s="23"/>
      <c r="D18" s="24"/>
      <c r="E18" s="23"/>
      <c r="F18" s="22"/>
    </row>
    <row r="19">
      <c r="A19" s="21">
        <v>13.0</v>
      </c>
      <c r="B19" s="22"/>
      <c r="C19" s="23"/>
      <c r="D19" s="24"/>
      <c r="E19" s="23"/>
      <c r="F19" s="22"/>
    </row>
    <row r="20">
      <c r="A20" s="21">
        <v>14.0</v>
      </c>
      <c r="B20" s="22"/>
      <c r="C20" s="23"/>
      <c r="D20" s="24"/>
      <c r="E20" s="23"/>
      <c r="F20" s="22"/>
    </row>
    <row r="21" ht="15.75" customHeight="1">
      <c r="A21" s="21">
        <v>15.0</v>
      </c>
      <c r="B21" s="22"/>
      <c r="C21" s="23"/>
      <c r="D21" s="24"/>
      <c r="E21" s="23"/>
      <c r="F21" s="22"/>
    </row>
    <row r="22" ht="15.75" customHeight="1">
      <c r="A22" s="21">
        <v>16.0</v>
      </c>
      <c r="B22" s="22"/>
      <c r="C22" s="23"/>
      <c r="D22" s="24"/>
      <c r="E22" s="23"/>
      <c r="F22" s="22"/>
    </row>
    <row r="23" ht="15.75" customHeight="1">
      <c r="A23" s="21">
        <v>17.0</v>
      </c>
      <c r="B23" s="22"/>
      <c r="C23" s="23"/>
      <c r="D23" s="24"/>
      <c r="E23" s="23"/>
      <c r="F23" s="22"/>
    </row>
    <row r="24" ht="15.75" customHeight="1">
      <c r="A24" s="21">
        <v>18.0</v>
      </c>
      <c r="B24" s="22"/>
      <c r="C24" s="23"/>
      <c r="D24" s="24"/>
      <c r="E24" s="23"/>
      <c r="F24" s="22"/>
    </row>
    <row r="25" ht="15.75" customHeight="1">
      <c r="A25" s="21">
        <v>19.0</v>
      </c>
      <c r="B25" s="22"/>
      <c r="C25" s="23"/>
      <c r="D25" s="24"/>
      <c r="E25" s="23"/>
      <c r="F25" s="22"/>
    </row>
    <row r="26" ht="15.75" customHeight="1">
      <c r="A26" s="21">
        <v>20.0</v>
      </c>
      <c r="B26" s="22"/>
      <c r="C26" s="23"/>
      <c r="D26" s="24"/>
      <c r="E26" s="23"/>
      <c r="F26" s="22"/>
    </row>
    <row r="27" ht="15.75" customHeight="1">
      <c r="A27" s="21">
        <v>21.0</v>
      </c>
      <c r="B27" s="22"/>
      <c r="C27" s="23"/>
      <c r="D27" s="24"/>
      <c r="E27" s="23"/>
      <c r="F27" s="22"/>
    </row>
    <row r="28" ht="15.75" customHeight="1">
      <c r="A28" s="21">
        <v>22.0</v>
      </c>
      <c r="B28" s="22"/>
      <c r="C28" s="23"/>
      <c r="D28" s="24"/>
      <c r="E28" s="23"/>
      <c r="F28" s="22"/>
    </row>
    <row r="29" ht="15.75" customHeight="1">
      <c r="A29" s="21">
        <v>23.0</v>
      </c>
      <c r="B29" s="22"/>
      <c r="C29" s="23"/>
      <c r="D29" s="24"/>
      <c r="E29" s="23"/>
      <c r="F29" s="22"/>
    </row>
    <row r="30" ht="15.75" customHeight="1">
      <c r="A30" s="21">
        <v>24.0</v>
      </c>
      <c r="B30" s="22"/>
      <c r="C30" s="23"/>
      <c r="D30" s="24"/>
      <c r="E30" s="23"/>
      <c r="F30" s="22"/>
    </row>
    <row r="31" ht="15.75" customHeight="1">
      <c r="A31" s="21">
        <v>25.0</v>
      </c>
      <c r="B31" s="22"/>
      <c r="C31" s="23"/>
      <c r="D31" s="24"/>
      <c r="E31" s="23"/>
      <c r="F31" s="22"/>
    </row>
    <row r="32" ht="15.75" customHeight="1"/>
    <row r="33" ht="15.75" customHeight="1">
      <c r="B33" s="33" t="s">
        <v>67</v>
      </c>
      <c r="C33" s="34"/>
      <c r="D33" s="35">
        <f>SUM(D7:D31)</f>
        <v>0</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F1"/>
    <mergeCell ref="A2:F2"/>
  </mergeCells>
  <dataValidations>
    <dataValidation type="list" allowBlank="1" sqref="E7:E31">
      <formula1>"Yes,No,Partially"</formula1>
    </dataValidation>
  </dataValidations>
  <printOptions/>
  <pageMargins bottom="1.0" footer="0.0" header="0.0" left="0.75" right="0.75" top="1.0"/>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3.0"/>
    <col customWidth="1" min="2" max="2" width="50.0"/>
    <col customWidth="1" min="3" max="3" width="18.0"/>
    <col customWidth="1" min="4" max="4" width="52.0"/>
    <col customWidth="1" min="5" max="26" width="8.71"/>
  </cols>
  <sheetData>
    <row r="2">
      <c r="B2" s="4" t="s">
        <v>4</v>
      </c>
    </row>
    <row r="3">
      <c r="B3" s="6" t="s">
        <v>6</v>
      </c>
    </row>
    <row r="5" ht="33.75" customHeight="1">
      <c r="B5" s="8" t="s">
        <v>13</v>
      </c>
      <c r="C5" s="11">
        <v>0.0</v>
      </c>
      <c r="D5" s="12" t="s">
        <v>29</v>
      </c>
    </row>
    <row r="6" ht="33.75" customHeight="1">
      <c r="B6" s="8" t="s">
        <v>32</v>
      </c>
      <c r="C6" s="11">
        <v>0.0</v>
      </c>
      <c r="D6" s="14" t="s">
        <v>36</v>
      </c>
    </row>
    <row r="7" ht="33.75" customHeight="1">
      <c r="B7" s="8" t="s">
        <v>39</v>
      </c>
      <c r="C7" s="16">
        <v>0.0</v>
      </c>
      <c r="D7" s="14" t="s">
        <v>45</v>
      </c>
    </row>
    <row r="9" ht="33.75" customHeight="1">
      <c r="B9" s="20" t="s">
        <v>47</v>
      </c>
      <c r="C9" s="25">
        <f>SUMPRODUCT('Fee Inventory'!C8:C55,'Fee Inventory'!E8:E55)</f>
        <v>0</v>
      </c>
      <c r="D9" s="12" t="s">
        <v>53</v>
      </c>
    </row>
    <row r="10" ht="33.75" customHeight="1">
      <c r="B10" s="8" t="s">
        <v>54</v>
      </c>
      <c r="C10" s="27">
        <f>IF(C7&gt;0,C7,SUM('Fee Inventory'!D8:D55))</f>
        <v>0</v>
      </c>
      <c r="D10" s="14" t="s">
        <v>57</v>
      </c>
    </row>
    <row r="11" ht="33.75" customHeight="1">
      <c r="B11" s="20" t="s">
        <v>58</v>
      </c>
      <c r="C11" s="25">
        <f>C9-C10</f>
        <v>0</v>
      </c>
      <c r="D11" s="12" t="s">
        <v>59</v>
      </c>
    </row>
    <row r="13" ht="33.75" customHeight="1">
      <c r="B13" s="8" t="s">
        <v>60</v>
      </c>
      <c r="C13" s="27">
        <f>IF(C9=0,0,IF(C7&gt;0,SUMPRODUCT(('Fee Inventory'!H8:H55="District-required or provided")*'Fee Inventory'!C8:C55*'Fee Inventory'!E8:E55)*(1-C10/C9),SUMPRODUCT(('Fee Inventory'!H8:H55="District-required or provided")*'Fee Inventory'!C8:C55*'Fee Inventory'!E8:E55)-SUMPRODUCT(('Fee Inventory'!H8:H55="District-required or provided")*'Fee Inventory'!D8:D55)))</f>
        <v>0</v>
      </c>
      <c r="D13" s="12"/>
    </row>
    <row r="14" ht="33.75" customHeight="1">
      <c r="B14" s="8" t="s">
        <v>62</v>
      </c>
      <c r="C14" s="27">
        <f>IF(C9=0,0,IF(C7&gt;0,SUMPRODUCT(('Fee Inventory'!H8:H55="Not district-required or provided")*'Fee Inventory'!C8:C55*'Fee Inventory'!E8:E55)*(1-C10/C9),SUMPRODUCT(('Fee Inventory'!H8:H55="Not district-required or provided")*'Fee Inventory'!C8:C55*'Fee Inventory'!E8:E55)-SUMPRODUCT(('Fee Inventory'!H8:H55="Not district-required or provided")*'Fee Inventory'!D8:D55)))</f>
        <v>0</v>
      </c>
      <c r="D14" s="12"/>
    </row>
    <row r="16" ht="33.75" customHeight="1">
      <c r="B16" s="20" t="s">
        <v>65</v>
      </c>
      <c r="C16" s="25">
        <f>IF(C5=0,0,C11/C5)</f>
        <v>0</v>
      </c>
      <c r="D16" s="12"/>
    </row>
    <row r="17" ht="33.75" customHeight="1">
      <c r="B17" s="20" t="s">
        <v>69</v>
      </c>
      <c r="C17" s="25">
        <f>IF(C6=0,0,C11/C6)</f>
        <v>0</v>
      </c>
      <c r="D17" s="12" t="s">
        <v>70</v>
      </c>
    </row>
    <row r="19" ht="33.75" customHeight="1">
      <c r="B19" s="8" t="s">
        <v>71</v>
      </c>
      <c r="C19" s="27">
        <f>IF(C5=0,0,SUMPRODUCT(('Fee Inventory'!C8:C55&gt;=C5)*'Fee Inventory'!E8:E55))</f>
        <v>0</v>
      </c>
      <c r="D19" s="12" t="s">
        <v>74</v>
      </c>
    </row>
    <row r="20" ht="33.75" customHeight="1">
      <c r="B20" s="8" t="s">
        <v>75</v>
      </c>
      <c r="C20" s="27">
        <f>SUM('Fee Inventory'!E8:E55)</f>
        <v>0</v>
      </c>
      <c r="D20" s="14" t="s">
        <v>78</v>
      </c>
    </row>
    <row r="21" ht="15.75" customHeight="1"/>
    <row r="22" ht="33.75" customHeight="1">
      <c r="B22" s="8" t="s">
        <v>79</v>
      </c>
      <c r="C22" s="27">
        <f>SUMPRODUCT('Fee Inventory'!C58:C63,'Fee Inventory'!E58:E63)-SUM('Fee Inventory'!D58:D63)</f>
        <v>0</v>
      </c>
      <c r="D22" s="12" t="s">
        <v>82</v>
      </c>
    </row>
    <row r="23" ht="15.75" customHeight="1"/>
    <row r="24" ht="33.75" customHeight="1">
      <c r="B24" s="20" t="s">
        <v>67</v>
      </c>
      <c r="C24" s="25">
        <f>'Unfunded Supports'!D33</f>
        <v>0</v>
      </c>
      <c r="D24" s="12"/>
    </row>
    <row r="25" ht="33.75" customHeight="1">
      <c r="B25" s="8" t="s">
        <v>85</v>
      </c>
      <c r="C25" s="27">
        <f>SUMIF('Unfunded Supports'!E7:E31,"No",'Unfunded Supports'!D7:D31)</f>
        <v>0</v>
      </c>
      <c r="D25" s="12"/>
    </row>
    <row r="26" ht="33.75" customHeight="1">
      <c r="B26" s="8" t="s">
        <v>88</v>
      </c>
      <c r="C26" s="27">
        <f>SUMIF('Unfunded Supports'!E7:E31,"Partially",'Unfunded Supports'!D7:D31)</f>
        <v>0</v>
      </c>
      <c r="D26" s="12"/>
    </row>
    <row r="27" ht="33.75" customHeight="1">
      <c r="B27" s="8" t="s">
        <v>90</v>
      </c>
      <c r="C27" s="36">
        <f>SUM('Unfunded Supports'!C7:C31)</f>
        <v>0</v>
      </c>
      <c r="D27" s="12" t="s">
        <v>94</v>
      </c>
    </row>
    <row r="28" ht="15.75" customHeight="1"/>
    <row r="29" ht="33.75" customHeight="1">
      <c r="B29" s="8" t="s">
        <v>95</v>
      </c>
      <c r="C29" s="37" t="str">
        <f>IF(C5=0,"Enter enrollment",IF(AND(C7&gt;0,SUM('Fee Inventory'!D8:D55)&gt;0),"Check inputs: relief entered both by line and as a total. Use one or the other",IF(SUMPRODUCT(('Fee Inventory'!D8:D55&gt;'Fee Inventory'!C8:C55*'Fee Inventory'!E8:E55)*1)&gt;0,"Check inputs: a row writes off more than it bills",IF(SUMPRODUCT(('Fee Inventory'!E8:E55&gt;0)*('Fee Inventory'!C8:C55=0))&gt;0,"Check inputs: a cost is entered with no student count, so it counts as zero",IF(MAX('Fee Inventory'!C8:C55)&gt;C5,"Check inputs: a cost charges more students than your enrollment","Inputs consistent")))))</f>
        <v>Enter enrollment</v>
      </c>
      <c r="D29" s="14" t="s">
        <v>101</v>
      </c>
    </row>
    <row r="30" ht="15.75" customHeight="1"/>
    <row r="31" ht="43.5" customHeight="1">
      <c r="B31" s="38" t="s">
        <v>102</v>
      </c>
    </row>
    <row r="32" ht="15.75" customHeight="1"/>
    <row r="33" ht="21.75" customHeight="1">
      <c r="B33" s="39" t="s">
        <v>104</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B2:D2"/>
    <mergeCell ref="B3:D3"/>
    <mergeCell ref="B33:D33"/>
    <mergeCell ref="B31:D31"/>
  </mergeCells>
  <printOptions/>
  <pageMargins bottom="1.0" footer="0.0" header="0.0" left="0.75" right="0.75" top="1.0"/>
  <pageSetup fitToHeight="0" orientation="portrait"/>
  <drawing r:id="rId1"/>
</worksheet>
</file>